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Glen\Downloads\Blog Drafts and Edits\Forterra\"/>
    </mc:Choice>
  </mc:AlternateContent>
  <xr:revisionPtr revIDLastSave="0" documentId="8_{2FC5CB96-446D-4125-8298-63846C2938B6}" xr6:coauthVersionLast="43" xr6:coauthVersionMax="43" xr10:uidLastSave="{00000000-0000-0000-0000-000000000000}"/>
  <bookViews>
    <workbookView xWindow="-120" yWindow="-120" windowWidth="20730" windowHeight="11160" activeTab="3" xr2:uid="{00000000-000D-0000-FFFF-FFFF00000000}"/>
  </bookViews>
  <sheets>
    <sheet name="Projects" sheetId="16" r:id="rId1"/>
    <sheet name="Contracts" sheetId="2" r:id="rId2"/>
    <sheet name="Projects 2015" sheetId="13" r:id="rId3"/>
    <sheet name="Budget 2016 Dept 16" sheetId="15" r:id="rId4"/>
    <sheet name="Budget 2016 Dept 90 MC" sheetId="3" r:id="rId5"/>
  </sheets>
  <calcPr calcId="181029"/>
</workbook>
</file>

<file path=xl/calcChain.xml><?xml version="1.0" encoding="utf-8"?>
<calcChain xmlns="http://schemas.openxmlformats.org/spreadsheetml/2006/main">
  <c r="J100" i="16" l="1"/>
  <c r="N100" i="16" s="1"/>
  <c r="O100" i="16" s="1"/>
  <c r="D53" i="16"/>
  <c r="D50" i="16"/>
  <c r="E60" i="13"/>
  <c r="L35" i="15"/>
  <c r="L45" i="15" s="1"/>
  <c r="L36" i="15"/>
  <c r="L38" i="15"/>
  <c r="L39" i="15"/>
  <c r="L40" i="15"/>
  <c r="L41" i="15"/>
  <c r="L42" i="15"/>
  <c r="L43" i="15"/>
  <c r="L44" i="15"/>
  <c r="L23" i="15"/>
  <c r="L24" i="15"/>
  <c r="L31" i="15" s="1"/>
  <c r="L25" i="15"/>
  <c r="L26" i="15"/>
  <c r="L27" i="15"/>
  <c r="L28" i="15"/>
  <c r="L29" i="15"/>
  <c r="L30" i="15"/>
  <c r="H16" i="15"/>
  <c r="L16" i="15"/>
  <c r="H17" i="15"/>
  <c r="L17" i="15" s="1"/>
  <c r="H18" i="15"/>
  <c r="L18" i="15"/>
  <c r="H13" i="15"/>
  <c r="L13" i="15" s="1"/>
  <c r="E50" i="13"/>
  <c r="L18" i="3"/>
  <c r="H15" i="15"/>
  <c r="L15" i="15" s="1"/>
  <c r="H14" i="15"/>
  <c r="L14" i="15"/>
  <c r="L10" i="15"/>
  <c r="L9" i="15"/>
  <c r="H8" i="15"/>
  <c r="L8" i="15"/>
  <c r="H12" i="15"/>
  <c r="L12" i="15" s="1"/>
  <c r="H7" i="15"/>
  <c r="L7" i="15"/>
  <c r="I6" i="15"/>
  <c r="H6" i="15"/>
  <c r="H7" i="3"/>
  <c r="L6" i="15"/>
  <c r="L11" i="15" s="1"/>
  <c r="L16" i="3"/>
  <c r="L17" i="3"/>
  <c r="H6" i="3"/>
  <c r="L6" i="3" s="1"/>
  <c r="L7" i="3"/>
  <c r="L4" i="3"/>
  <c r="L12" i="3" s="1"/>
  <c r="L5" i="3"/>
  <c r="L20" i="3"/>
  <c r="L19" i="3"/>
  <c r="H8" i="3"/>
  <c r="L8" i="3"/>
  <c r="O17" i="2"/>
  <c r="O16" i="2"/>
  <c r="P36" i="2"/>
  <c r="K107" i="13"/>
  <c r="O107" i="13"/>
  <c r="P107" i="13"/>
  <c r="K53" i="13"/>
  <c r="O53" i="13" s="1"/>
  <c r="L19"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 Johnston</author>
  </authors>
  <commentList>
    <comment ref="K18" authorId="0" shapeId="0" xr:uid="{00000000-0006-0000-0300-000001000000}">
      <text>
        <r>
          <rPr>
            <b/>
            <sz val="9"/>
            <color indexed="81"/>
            <rFont val="Tahoma"/>
            <family val="2"/>
          </rPr>
          <t>Liz Johnston:</t>
        </r>
        <r>
          <rPr>
            <sz val="9"/>
            <color indexed="81"/>
            <rFont val="Tahoma"/>
            <family val="2"/>
          </rPr>
          <t xml:space="preserve">
Too high for such uncertainty, don't include in budget</t>
        </r>
      </text>
    </comment>
  </commentList>
</comments>
</file>

<file path=xl/sharedStrings.xml><?xml version="1.0" encoding="utf-8"?>
<sst xmlns="http://schemas.openxmlformats.org/spreadsheetml/2006/main" count="2301" uniqueCount="798">
  <si>
    <t>Project Code</t>
  </si>
  <si>
    <t>Project Name</t>
  </si>
  <si>
    <t>Project lead</t>
  </si>
  <si>
    <t>Acres</t>
  </si>
  <si>
    <t>Role</t>
  </si>
  <si>
    <t>Close Q</t>
  </si>
  <si>
    <t>Net (not incl staff / other internal costs)</t>
  </si>
  <si>
    <t>update date</t>
  </si>
  <si>
    <t>Comments</t>
  </si>
  <si>
    <t>Purchase Price</t>
  </si>
  <si>
    <t>Success Fee</t>
  </si>
  <si>
    <t>Hard Costs</t>
  </si>
  <si>
    <t>Success Factor (2014)</t>
  </si>
  <si>
    <t>Success Factor (2015)</t>
  </si>
  <si>
    <t>Liz</t>
  </si>
  <si>
    <t>Land Type</t>
  </si>
  <si>
    <t>Resource</t>
  </si>
  <si>
    <t>Bighorn Umtanum</t>
  </si>
  <si>
    <t>Jill</t>
  </si>
  <si>
    <t>Rural</t>
  </si>
  <si>
    <t>Facilitate Purchase for WDFW</t>
  </si>
  <si>
    <t>Vickers</t>
  </si>
  <si>
    <t>KS3047</t>
  </si>
  <si>
    <t>CL3050</t>
  </si>
  <si>
    <t>Charlie</t>
  </si>
  <si>
    <t>Iconic</t>
  </si>
  <si>
    <t>Urban</t>
  </si>
  <si>
    <t>Jordan, Susan</t>
  </si>
  <si>
    <t>SN3073</t>
  </si>
  <si>
    <t>Whitehorse Mountain</t>
  </si>
  <si>
    <t>Facilitate purchase for Sno County</t>
  </si>
  <si>
    <t>SN3074</t>
  </si>
  <si>
    <t>Lower Wallace River Conservation Area</t>
  </si>
  <si>
    <t>Facilitate purchase for Tulalip Tribe</t>
  </si>
  <si>
    <t>PC3118</t>
  </si>
  <si>
    <t>Matlock Farm</t>
  </si>
  <si>
    <t>Jordan</t>
  </si>
  <si>
    <t>Facilitate (County holds development easement; private entity purchases farm; other agency purchases riparian)</t>
  </si>
  <si>
    <t>PC3119</t>
  </si>
  <si>
    <t>Carbon River Canyon</t>
  </si>
  <si>
    <t>Jordan, Charlie</t>
  </si>
  <si>
    <t>Facilitate purchase for Pierce County</t>
  </si>
  <si>
    <t>PC3115</t>
  </si>
  <si>
    <t>Facilitate purchase and CE</t>
  </si>
  <si>
    <t>LW3001</t>
  </si>
  <si>
    <t>Mineral Lake</t>
  </si>
  <si>
    <t>KG3130</t>
  </si>
  <si>
    <t>Normandy Park Nearshore</t>
  </si>
  <si>
    <t>Facilitate purchase for City of Normandy Park</t>
  </si>
  <si>
    <t>SN3075</t>
  </si>
  <si>
    <t>Reiner Farm</t>
  </si>
  <si>
    <t>Rural (120), Resource (180)</t>
  </si>
  <si>
    <t>TX9027</t>
  </si>
  <si>
    <t>Edmonds Waterfront</t>
  </si>
  <si>
    <t>Facilitate purchase for City of Edmonds</t>
  </si>
  <si>
    <t>SN3076</t>
  </si>
  <si>
    <t>Faber Farm</t>
  </si>
  <si>
    <t>SN3077</t>
  </si>
  <si>
    <t>Facilitate purchase of fee for Anderson family, purchase of CE for Sno County</t>
  </si>
  <si>
    <t>MN3012</t>
  </si>
  <si>
    <t>Little Skookum Inlet</t>
  </si>
  <si>
    <t>Facilitate CE purchase for Squaxin Tribe</t>
  </si>
  <si>
    <t>MN3011</t>
  </si>
  <si>
    <t>Lake Nahwatzel</t>
  </si>
  <si>
    <t>Facilitate purchase for Friends of Lake Nahwatzel</t>
  </si>
  <si>
    <t>Jordan, Mark</t>
  </si>
  <si>
    <t>Lake Serene Trail*</t>
  </si>
  <si>
    <t>PCT Yodelin</t>
  </si>
  <si>
    <t>PCT Snoqualmie Pass*</t>
  </si>
  <si>
    <t>Masterson Ranch</t>
  </si>
  <si>
    <t>Brain Ranch*</t>
  </si>
  <si>
    <t>Greene Ranch*</t>
  </si>
  <si>
    <t>Stilly Buse*</t>
  </si>
  <si>
    <t>Facilitate purchase for County</t>
  </si>
  <si>
    <t>KFBP- Hansville Block</t>
  </si>
  <si>
    <t>Facilitate purchase for Port Gamble S'Klallam Tribe</t>
  </si>
  <si>
    <t>TX9033</t>
  </si>
  <si>
    <t>Yakima River Canyon Scenic Byway</t>
  </si>
  <si>
    <t>Grays Harbor Historical Seaport</t>
  </si>
  <si>
    <t>Chambers Creek</t>
  </si>
  <si>
    <t>n/a</t>
  </si>
  <si>
    <t>KS3071</t>
  </si>
  <si>
    <t>400 Mountain View Project</t>
  </si>
  <si>
    <t>Russell Family Foundation- Ag Rountable</t>
  </si>
  <si>
    <t>ES3061</t>
  </si>
  <si>
    <t>Sunshine Coast</t>
  </si>
  <si>
    <t>Charlie, Darcey</t>
  </si>
  <si>
    <t>Rural, Resource</t>
  </si>
  <si>
    <t>Stossel Creek II</t>
  </si>
  <si>
    <t>Charlie, Susan</t>
  </si>
  <si>
    <t>Facilitate purchase for DNR</t>
  </si>
  <si>
    <t>TBD</t>
  </si>
  <si>
    <t>Facilitate purchase of farm on behalf of private farmer Andrew Albert.</t>
  </si>
  <si>
    <t>facilitate CE</t>
  </si>
  <si>
    <t>KG3131</t>
  </si>
  <si>
    <t>Facilitating purchase for DNR, USFS and others</t>
  </si>
  <si>
    <t>PC3120</t>
  </si>
  <si>
    <t>KS6049</t>
  </si>
  <si>
    <t>KS3073</t>
  </si>
  <si>
    <t>Co-hold CE with KS county</t>
  </si>
  <si>
    <t>TX9043</t>
  </si>
  <si>
    <t>TX9037</t>
  </si>
  <si>
    <t>PC3096</t>
  </si>
  <si>
    <t>Facilitate CE purchase for TPU/WDFW</t>
  </si>
  <si>
    <t>TX9038</t>
  </si>
  <si>
    <t>Conservation of 110 acres of flood plain habitat for County/DNR</t>
  </si>
  <si>
    <t>TX9036</t>
  </si>
  <si>
    <t>Participate in restoration of site to enhance habitat value</t>
  </si>
  <si>
    <t>Capacity funding for participation in Ag Roundtable</t>
  </si>
  <si>
    <t>Russell Family Foundation- Forest Rountable</t>
  </si>
  <si>
    <t>Capacity funding for facilitation of Forest Roundtable</t>
  </si>
  <si>
    <t>N</t>
  </si>
  <si>
    <t>Q1</t>
  </si>
  <si>
    <t>Discount in Value</t>
  </si>
  <si>
    <t>Y</t>
  </si>
  <si>
    <t>Q4</t>
  </si>
  <si>
    <t>2014 Budget</t>
  </si>
  <si>
    <t>Q2</t>
  </si>
  <si>
    <t>TOTAL</t>
  </si>
  <si>
    <t>Comp %</t>
  </si>
  <si>
    <t>Cost Coverage</t>
  </si>
  <si>
    <t>Michelle, Susan</t>
  </si>
  <si>
    <t>Michelle, Liz</t>
  </si>
  <si>
    <t>Crystal Springs</t>
  </si>
  <si>
    <t>KS3028</t>
  </si>
  <si>
    <t>Facilitate purchase for WADOT</t>
  </si>
  <si>
    <t>TX9044</t>
  </si>
  <si>
    <t>running the byway initiative</t>
  </si>
  <si>
    <t>grant writing, community organizing, landowner outreach etc</t>
  </si>
  <si>
    <t>In pipeline stage</t>
  </si>
  <si>
    <t>South Prairie Creek - Partin</t>
  </si>
  <si>
    <t>Facilitate purchase for County/Tribe</t>
  </si>
  <si>
    <t>South Prairie Creek - Decker</t>
  </si>
  <si>
    <t>On hold indefinitely.</t>
  </si>
  <si>
    <t>Roesiger West</t>
  </si>
  <si>
    <t>Facilitate purchase for DNR, possible development value with SnoCo</t>
  </si>
  <si>
    <t>ES3063</t>
  </si>
  <si>
    <t>Wishkah Gardens</t>
  </si>
  <si>
    <t>Jordan, Darcey</t>
  </si>
  <si>
    <t>Arlington Farm</t>
  </si>
  <si>
    <t>Closed</t>
  </si>
  <si>
    <t>Riffe Lake Phase 2</t>
  </si>
  <si>
    <t>Cugini - Baring</t>
  </si>
  <si>
    <t>Facilitate transaction to King County</t>
  </si>
  <si>
    <t>Should remove this conservation transaction as the Seaport cannot sell the property and keep revenue. Forterra to focus on RCO recreation grants to develop Seaport's new facility, paid for under Seaport contract.</t>
  </si>
  <si>
    <t>Request for Development Team</t>
  </si>
  <si>
    <t>Facilitate property transactions; develop conservation acquisition strategy</t>
  </si>
  <si>
    <t>Sell to Makah Tribe</t>
  </si>
  <si>
    <t>Andrews Farm</t>
  </si>
  <si>
    <t>Sent draft contract to new City Engineer. They are hiring a Parks Planner, so need to wait for that to happen, as well as Council approval to hire us. Maybe summer. Received Seattle Foundation commitment 03/31.</t>
  </si>
  <si>
    <t>Hofstra Farm</t>
  </si>
  <si>
    <t>Grant Funds reallocated for Hooven Bog</t>
  </si>
  <si>
    <t>Willing Landowner but not a priority to DNR</t>
  </si>
  <si>
    <t>Facilitate CE for Sno Co.</t>
  </si>
  <si>
    <t>DOT to communicate with landowner's agent</t>
  </si>
  <si>
    <t>Mid Fork - Zorro Ridge</t>
  </si>
  <si>
    <t>Partnership with Pierce Conservation District, Surface Water Management and Tribe to conserve property along South Prairie Creek. In pipeline stage.</t>
  </si>
  <si>
    <t>Jacobs Point Phase II</t>
  </si>
  <si>
    <t>Facilitate sale to Anderson Island Parks &amp; Rec District</t>
  </si>
  <si>
    <t xml:space="preserve">Cugini - Hancock Creek (Mid Fork) </t>
  </si>
  <si>
    <t xml:space="preserve">Cugini - Blethen Lake (Mid Fork) </t>
  </si>
  <si>
    <t>SN3079</t>
  </si>
  <si>
    <t>Pysht (Phase I)</t>
  </si>
  <si>
    <t>PC3123</t>
  </si>
  <si>
    <t>SN3078</t>
  </si>
  <si>
    <t>Seabrook</t>
  </si>
  <si>
    <t>Preparing to make an offer to landowner (on behalf of City of Lynnwood)</t>
  </si>
  <si>
    <t>TX9049</t>
  </si>
  <si>
    <t>El Centro de la Raza- Phase One</t>
  </si>
  <si>
    <t>Facilitate due diligence and potential acquisition for El Centro</t>
  </si>
  <si>
    <t>Grapeview</t>
  </si>
  <si>
    <t>Lower Teanaway River</t>
  </si>
  <si>
    <t>Facilitate for WDFW</t>
  </si>
  <si>
    <t>Roslyn Urban Forest</t>
  </si>
  <si>
    <t>TX9050</t>
  </si>
  <si>
    <t>ES3000</t>
  </si>
  <si>
    <t>Darcey</t>
  </si>
  <si>
    <t>Transfer to WDFW</t>
  </si>
  <si>
    <t>Charlie, Susan and Michelle</t>
  </si>
  <si>
    <t>TPL now</t>
  </si>
  <si>
    <t>The water project</t>
  </si>
  <si>
    <t>Mason County Trail Network</t>
  </si>
  <si>
    <t>Downtown Shelton Visioning</t>
  </si>
  <si>
    <t>Kent Side Hill- Sale</t>
  </si>
  <si>
    <t>Hood Canal Salmon Enhancement Group- Property Purchase</t>
  </si>
  <si>
    <t>Puyallup River Floodplains by Design</t>
  </si>
  <si>
    <t>Upper Naneum Creek</t>
  </si>
  <si>
    <t>Michelle</t>
  </si>
  <si>
    <t>Lake Ozette/Umbrella Bay- Phase 2</t>
  </si>
  <si>
    <t>City of Gig Harbor Contract</t>
  </si>
  <si>
    <t>Carbon River Forum</t>
  </si>
  <si>
    <t>Morse Wildlife Preserve Addition</t>
  </si>
  <si>
    <t>White Farm</t>
  </si>
  <si>
    <t>Hansen Ranch</t>
  </si>
  <si>
    <t>Michelle, Adam</t>
  </si>
  <si>
    <t>Discretionary Funds WSDOT</t>
  </si>
  <si>
    <t>Suncadia HOA</t>
  </si>
  <si>
    <t>Facilitate for City of Lynnwood, contract.</t>
  </si>
  <si>
    <t>Teanaway Contract</t>
  </si>
  <si>
    <t xml:space="preserve">Olympia Brewery Project </t>
  </si>
  <si>
    <t>Kittitas County Brownfields</t>
  </si>
  <si>
    <t>Frontier Park Addition- Sale</t>
  </si>
  <si>
    <t>Yareton TDR</t>
  </si>
  <si>
    <t>Susan, Charlie</t>
  </si>
  <si>
    <t>Phillipa (DNR)</t>
  </si>
  <si>
    <t>Pine Hills Ranch</t>
  </si>
  <si>
    <t>Jones Creek Canyon Ranch</t>
  </si>
  <si>
    <t>Acheson Ranch</t>
  </si>
  <si>
    <t>Zirkle Fruit Company</t>
  </si>
  <si>
    <t>Edwards Ranch</t>
  </si>
  <si>
    <t>Bristol Flats</t>
  </si>
  <si>
    <t>Highway to Hill Farm</t>
  </si>
  <si>
    <t>Rose Hill Farm</t>
  </si>
  <si>
    <t>Crescent Valley</t>
  </si>
  <si>
    <t>Morey Creek</t>
  </si>
  <si>
    <t>Sperry Dock</t>
  </si>
  <si>
    <t>Swiftwater Corridor</t>
  </si>
  <si>
    <t>ES6019</t>
  </si>
  <si>
    <t>TX9048</t>
  </si>
  <si>
    <t>KS3077</t>
  </si>
  <si>
    <t>KS3070</t>
  </si>
  <si>
    <t>Landowner ignored all offers, seeing if Edmonds can change the scope if neighbors are interested in selling</t>
  </si>
  <si>
    <t>PC3124</t>
  </si>
  <si>
    <t>Donation to Forterra; temp hold for Puyallup Tribe</t>
  </si>
  <si>
    <t>South Prairie Creek VI- Warner</t>
  </si>
  <si>
    <t>Purchase and add to Morse Wildlife Preserve</t>
  </si>
  <si>
    <t>KG3132</t>
  </si>
  <si>
    <t>Q2 2016</t>
  </si>
  <si>
    <t>Facilitate purchase of CE to be held by County</t>
  </si>
  <si>
    <t>Q4 2016</t>
  </si>
  <si>
    <t>Toured property on August 22nd with landowner, who has expressed interest in selling CE. Follow-up to occur in September.</t>
  </si>
  <si>
    <t>Facilitate acquisition for JBLM/County</t>
  </si>
  <si>
    <t>Q1, 2017</t>
  </si>
  <si>
    <t>Discussed potential project with local stakeholders; feasibility analysis to occur in Q4, 2014.</t>
  </si>
  <si>
    <t>Transfer property to County</t>
  </si>
  <si>
    <t>WDFW received top-ranked WWRP proposal for project. Outreach underway with Thurston Co and Port stakeholders.</t>
  </si>
  <si>
    <t>Transfer of property from Salmon Center to Forterra; rent back to Center</t>
  </si>
  <si>
    <t>Q1, 2015</t>
  </si>
  <si>
    <t xml:space="preserve">Follow-up needed with HCSEG ED; renting of property from Forterra deamed allowable by RCO. Need to determine whether it's feasible for Forterra to take on property. </t>
  </si>
  <si>
    <t>Hoquiam Surge Plain - Phase II</t>
  </si>
  <si>
    <t>Lead acquisition of property from GDRC and x-fer to Chehalis Basin Trust</t>
  </si>
  <si>
    <t>Discussed project with GDRC and Chehalis Basin Trust. Additional feasibility analysis needed prior to securing pledge from GDRC, applying for grant funds.</t>
  </si>
  <si>
    <t>Q1, 2016</t>
  </si>
  <si>
    <t>Facilitate purchase of fee for DNR</t>
  </si>
  <si>
    <t>KG3043</t>
  </si>
  <si>
    <t>2015 work will include negotiations with M&amp;R</t>
  </si>
  <si>
    <t>Potential project w/ Mason County to develop trail plan and apply for state funds in 2016.</t>
  </si>
  <si>
    <t>Seattle Foundation Donor Bequest</t>
  </si>
  <si>
    <t>First $18k secured; still working to secure the other $12k from City, Chamber and others.</t>
  </si>
  <si>
    <t>Grant proposal submitted to Ecology 09/08. Funding anticiapted to be in the $10-$20 million range.</t>
  </si>
  <si>
    <t>Template contracts sent to City in August; follow up to occur in September.</t>
  </si>
  <si>
    <t>Next meeting on 09/23; funding for project pending, with potential sources of Pierce County and TRFF.</t>
  </si>
  <si>
    <t>City of Tumwater</t>
  </si>
  <si>
    <t>Property tour with City to take place in September, which will help determine the scope of work for Forterra.</t>
  </si>
  <si>
    <t>PC3015</t>
  </si>
  <si>
    <t>City of Tacoma</t>
  </si>
  <si>
    <t>Exploring potential for renewed contract with the City; meeting scheduled for 09/12</t>
  </si>
  <si>
    <t>Schneider Creek (Olympia)</t>
  </si>
  <si>
    <t>Met with local stakeholders, Councilmembers, and city staff on 09/09; follow-up needed in September to secure contract.</t>
  </si>
  <si>
    <t>Estuary Transfers: Stafford Creek; Three Creeks</t>
  </si>
  <si>
    <t>Cugini - Titicaed Creek</t>
  </si>
  <si>
    <t>Close Q/year</t>
  </si>
  <si>
    <t>KFBP- West Divide</t>
  </si>
  <si>
    <t>Fee Donation</t>
  </si>
  <si>
    <t>Asked Pastore to reimburse 14K staff/consultant expenses 01/08. Waiting to hear in Jurges (20 acre) wants to donate since we can no longer purchase. Also waiting to hear if Pastore (15 acre) wants to donate land, plus stewardship $.</t>
  </si>
  <si>
    <t>2016/2017</t>
  </si>
  <si>
    <t>Forterra has partnered with El Centro to complete due diligence and potentially purchase two properties for future affordable housing/TOD. 1) Soltero Property in Beacon Hill (Seattle), 2) Rainbow Haven in Tukwila. PSA drafted for Rainbow Haven.</t>
  </si>
  <si>
    <t>1/8</t>
  </si>
  <si>
    <t>May need some assistance finding/raising stewardship funding</t>
  </si>
  <si>
    <t>Estuary Transfers: Lynn Point/South Nemah Uplands</t>
  </si>
  <si>
    <t>Transfer to Willapa National Wildlife Refuge/USFWS</t>
  </si>
  <si>
    <t>Partnership with Pierce Conservation District, Surface Water Management and Tribe; landowner doing their own appraisal early 2015</t>
  </si>
  <si>
    <t>Transfer to Willapa National Wildlife Refuge completed on 1/7/15</t>
  </si>
  <si>
    <t>Landowners are not yet committed to conservation. Ok to delete, landowners could always contact us again.</t>
  </si>
  <si>
    <t>Need $$ for Purchase of conservation easement!</t>
  </si>
  <si>
    <t>Kannon Forest</t>
  </si>
  <si>
    <t>Hiring MGO</t>
  </si>
  <si>
    <t>300-500</t>
  </si>
  <si>
    <t>PC3121</t>
  </si>
  <si>
    <t>CE donation</t>
  </si>
  <si>
    <t>MN3013</t>
  </si>
  <si>
    <t>PC3126</t>
  </si>
  <si>
    <t>Michelle, Jill</t>
  </si>
  <si>
    <t>Closed 02/17!</t>
  </si>
  <si>
    <t>03/05</t>
  </si>
  <si>
    <t>Foss River</t>
  </si>
  <si>
    <t>Q3</t>
  </si>
  <si>
    <t xml:space="preserve">Initial meeting/site visit with landowner anticipated for January/February; if landowner is willing to sell at appraised value, we will do a project code request, option, etc. </t>
  </si>
  <si>
    <t>Bell Marsh</t>
  </si>
  <si>
    <t>KFBP- Port Gamble Forest- Phase 1</t>
  </si>
  <si>
    <t>KFBP- Grovers Creek Preserve (Divide Block)</t>
  </si>
  <si>
    <t>Facilitate purchase for Great Peninsula Conservancy</t>
  </si>
  <si>
    <t>3/17</t>
  </si>
  <si>
    <t>$13k in Stewardship Endowment</t>
  </si>
  <si>
    <t>Johnson Farm</t>
  </si>
  <si>
    <t>Facilitate purchase of farm for Stanwood and WDFW</t>
  </si>
  <si>
    <t>03/24</t>
  </si>
  <si>
    <t>DNR working with landowner</t>
  </si>
  <si>
    <t>Franz Farm (aka Schemerhorn Farm)</t>
  </si>
  <si>
    <t>PC3099</t>
  </si>
  <si>
    <t>PC3128</t>
  </si>
  <si>
    <t>Facilitate sale to City of DuPont</t>
  </si>
  <si>
    <t>SP3036/
RG240P</t>
  </si>
  <si>
    <t>Facilitate sale to Pierce County</t>
  </si>
  <si>
    <t>03/25</t>
  </si>
  <si>
    <t>Adam, Susan</t>
  </si>
  <si>
    <t>Working with local stakeholders, Mason Co, GDRC and Foster Pepper to establish timeline, determine costs, and complete project in next 6-9 months. Waiting for leg. decision.</t>
  </si>
  <si>
    <t>Stanwood Trail Corridor</t>
  </si>
  <si>
    <t>Facilitate purchase/railbanking for Stanwood</t>
  </si>
  <si>
    <t>SN3081</t>
  </si>
  <si>
    <t>SN3082</t>
  </si>
  <si>
    <t>2 miles</t>
  </si>
  <si>
    <t>Active</t>
  </si>
  <si>
    <t>KS3060</t>
  </si>
  <si>
    <t>Kittitas County Flood Control Zone Contract (Manastash subcontract)</t>
  </si>
  <si>
    <t>Jill, Susan</t>
  </si>
  <si>
    <t>PC3129</t>
  </si>
  <si>
    <t>Knutson Farm</t>
  </si>
  <si>
    <t xml:space="preserve">no CFT app submitted, landowner pulled at last minute. </t>
  </si>
  <si>
    <t>Adam, Darcey</t>
  </si>
  <si>
    <t>Ellensburg Brownfields</t>
  </si>
  <si>
    <t>Darcey helping with billing.</t>
  </si>
  <si>
    <t>Skokomish Tribe Contract</t>
  </si>
  <si>
    <t>Assisting with facilitating Teanway community meetings</t>
  </si>
  <si>
    <t>Jill still working on this?</t>
  </si>
  <si>
    <t>SP3036</t>
  </si>
  <si>
    <t>Great Northern Corridor- River Access</t>
  </si>
  <si>
    <t>Great Northern Corridor- Maloney Ridge Trails Complex</t>
  </si>
  <si>
    <t>Michelle, Adam, Susan</t>
  </si>
  <si>
    <t>KS3075</t>
  </si>
  <si>
    <t>KS3078</t>
  </si>
  <si>
    <t>none</t>
  </si>
  <si>
    <t>Great Northern Corridor</t>
  </si>
  <si>
    <t>Puyallup/Carbon</t>
  </si>
  <si>
    <t>Great Northern Corridor?</t>
  </si>
  <si>
    <t>Yakima River Corridor?</t>
  </si>
  <si>
    <t>Puyallup/Carbon River</t>
  </si>
  <si>
    <t>Snoqualmie</t>
  </si>
  <si>
    <t>Yakima River Corridor</t>
  </si>
  <si>
    <t>KG3133</t>
  </si>
  <si>
    <t>Michelle, Jordan, Darcey</t>
  </si>
  <si>
    <t>GH4002</t>
  </si>
  <si>
    <t>Elk River</t>
  </si>
  <si>
    <t>Facilitate purchase for State; possibly take ownership</t>
  </si>
  <si>
    <t>TX9047</t>
  </si>
  <si>
    <t>SN3080</t>
  </si>
  <si>
    <t>Closed 04/30!</t>
  </si>
  <si>
    <t>04/30</t>
  </si>
  <si>
    <t>TX9018/TX9041</t>
  </si>
  <si>
    <t>Facilitate purchases for County</t>
  </si>
  <si>
    <t>TX9018</t>
  </si>
  <si>
    <t>Amon Creek Minerals Sale</t>
  </si>
  <si>
    <t>James will assist with grant writing</t>
  </si>
  <si>
    <t>5/22</t>
  </si>
  <si>
    <t xml:space="preserve">KC made offer directly to WeyCo, weyco responded with a way higher counter. </t>
  </si>
  <si>
    <t>Starwater</t>
  </si>
  <si>
    <t>intermediary purchase, sell some to Forterra and sell off developable lots</t>
  </si>
  <si>
    <t>Donate to Tulalip Tribe</t>
  </si>
  <si>
    <t>Facilitate purchase for PGST</t>
  </si>
  <si>
    <t>KFBP- Port Gamble Forest- Phase 2</t>
  </si>
  <si>
    <t>KFBP- Port Gamble Forest - Ride Park- Phase 3</t>
  </si>
  <si>
    <t>CONFIDENTIAL- In discussion with PGST about timeline. Strategy/negotations for spending Navy funds depends on value of appraisal on Phase #1.</t>
  </si>
  <si>
    <t>KFBP- Port Gamble Forest- remainder</t>
  </si>
  <si>
    <t>Faciliate purchase of DRs for County</t>
  </si>
  <si>
    <t>Preliminary Projects- move up to active once you have a project code</t>
  </si>
  <si>
    <t>TX9018/TX9043</t>
  </si>
  <si>
    <t>On hold until Pope Resources and Tribe complete their confidential negotiations.</t>
  </si>
  <si>
    <t>-</t>
  </si>
  <si>
    <t>Skykomish Basin Land Protection Assessment and Mapping</t>
  </si>
  <si>
    <t>GIS work to map target parcels for conservation and salmon recovery</t>
  </si>
  <si>
    <t>06/03</t>
  </si>
  <si>
    <t>Working with landowner and stakeholders to create site concept that incorporates restoration into development proposal. SRFB app submitted for 2015. Coordinating with stakeholders.</t>
  </si>
  <si>
    <t>Michelle, Jordan, Liz, Adam, Darcey</t>
  </si>
  <si>
    <t>Wayne Riverfront Conservation Area- Back 9</t>
  </si>
  <si>
    <t>Wayne Riverfront Conservation Area- Front 9</t>
  </si>
  <si>
    <t>Purchase and hold Back 9 for City of Bothell</t>
  </si>
  <si>
    <t>Purchase and hold Front 9 for City of Bothell</t>
  </si>
  <si>
    <t>PC3051</t>
  </si>
  <si>
    <t>Dead Man's Pond Phase II</t>
  </si>
  <si>
    <t>Sell property to City of Puyallup</t>
  </si>
  <si>
    <t>South Covington Park</t>
  </si>
  <si>
    <t>Temporary hold for City, fee simple</t>
  </si>
  <si>
    <t>KS3080</t>
  </si>
  <si>
    <t>Coweeman Mitigation Bank</t>
  </si>
  <si>
    <t>KG3134</t>
  </si>
  <si>
    <t>KG3135</t>
  </si>
  <si>
    <t>KS3074</t>
  </si>
  <si>
    <t>Cowiche Creek</t>
  </si>
  <si>
    <t>Pledge for 5% signed. CFT app submitted, CAB ranked 12th</t>
  </si>
  <si>
    <t>CFT app submitted, pledge 7% signed. CAB ranked 13th. Gearing up for a NAWCA grant.</t>
  </si>
  <si>
    <t>Not moving forward with NCW grant app - project doesn't fit closely enough with grant parameters. Legislature did not fund WWRP high enough to receive RCO funding</t>
  </si>
  <si>
    <t>KG3136</t>
  </si>
  <si>
    <t>West Rocky Prairie</t>
  </si>
  <si>
    <t>08/04</t>
  </si>
  <si>
    <t>See Michelle for details.</t>
  </si>
  <si>
    <t>Mitigation Bank</t>
  </si>
  <si>
    <t>Discontinued Projects</t>
  </si>
  <si>
    <t>Did not get funding from RCO</t>
  </si>
  <si>
    <t>Corridor/Focus Area</t>
  </si>
  <si>
    <t>Stillaguamish Watershed</t>
  </si>
  <si>
    <t>Puget Sound shoreline</t>
  </si>
  <si>
    <t>Lower Wallace River CE donation</t>
  </si>
  <si>
    <t>Fee simple purchase of property</t>
  </si>
  <si>
    <t>Eleanor &amp; Jordan working to secure additional $90k in funding; Jordan has secured $15k so far</t>
  </si>
  <si>
    <t>Contracts/Other non transaction deals</t>
  </si>
  <si>
    <t>Kitsap Forest and Bay Project - contract with Kitsap County</t>
  </si>
  <si>
    <t>Darcey invoicing for Jill.</t>
  </si>
  <si>
    <t>Jacobs Point 2- AIPD Contract</t>
  </si>
  <si>
    <t>Susan</t>
  </si>
  <si>
    <t>Kitsap Forest and Bay Project - contract with PGST</t>
  </si>
  <si>
    <t>Faciliate purchase of park property for the Foundation</t>
  </si>
  <si>
    <t>2015/16 Conservation Transactions Department Projections</t>
  </si>
  <si>
    <t>Facilitate purchase for CRBLT, Forterra temp hold (3 yrs)</t>
  </si>
  <si>
    <t>Kurt/Hayes/Darcey</t>
  </si>
  <si>
    <t>AD sent easement drafts to Victor. Waiting.</t>
  </si>
  <si>
    <t>MB6002</t>
  </si>
  <si>
    <t>SRFB Lower Wallace River Grant Agreement</t>
  </si>
  <si>
    <t>Snohomish County CFT Lower Wallace River</t>
  </si>
  <si>
    <t>Dead Man's Pond Puyallup Agreement</t>
  </si>
  <si>
    <t>Snohomish County CFT Faber Grant Agreement</t>
  </si>
  <si>
    <t>Q2 2017</t>
  </si>
  <si>
    <t>Q1-Q3 2016</t>
  </si>
  <si>
    <t>Q1- Q3 2016</t>
  </si>
  <si>
    <t>Snohomish County CFT Whitehorse Mtn</t>
  </si>
  <si>
    <t>Fry Creek</t>
  </si>
  <si>
    <t>Donate CE</t>
  </si>
  <si>
    <t>Dodge Ranch</t>
  </si>
  <si>
    <t>Minor Ranch</t>
  </si>
  <si>
    <t>Focus on prelim in 2016</t>
  </si>
  <si>
    <t>Focus on prelim in 2016. Apply for WWRP next year. Can we temp hold?</t>
  </si>
  <si>
    <t>Page Canyon Ranch</t>
  </si>
  <si>
    <t>Western Pacific Timber land holdings</t>
  </si>
  <si>
    <t>Need to figure out a long term plan.</t>
  </si>
  <si>
    <t>Priorities in the canyon</t>
  </si>
  <si>
    <t>Weyerhauser- Lake Serene, Maloney Ridge</t>
  </si>
  <si>
    <t>Titicaid 2</t>
  </si>
  <si>
    <t>King County Contract</t>
  </si>
  <si>
    <t>Williamson Creek</t>
  </si>
  <si>
    <t>Important Dates</t>
  </si>
  <si>
    <t>no expiration date, prefer funds spent in 2015</t>
  </si>
  <si>
    <t>Discontinued</t>
  </si>
  <si>
    <t>Puyallup Tribe Contract</t>
  </si>
  <si>
    <t>Rates</t>
  </si>
  <si>
    <t>Grant/Contract ID</t>
  </si>
  <si>
    <t>Huckleberry Road/Gold Creek ReSale*</t>
  </si>
  <si>
    <t>Closed 8/5/15</t>
  </si>
  <si>
    <t>Facilitate acq. of Johnson Farm and Stanwood Trail Corridor</t>
  </si>
  <si>
    <t>RC015L</t>
  </si>
  <si>
    <t>RC220F</t>
  </si>
  <si>
    <t>Flat $9000</t>
  </si>
  <si>
    <t>KG3038/TR3000</t>
  </si>
  <si>
    <t>Facilitate sale for Port of Tacoma to State WDFW</t>
  </si>
  <si>
    <t>Facilitate purchase, temp hold</t>
  </si>
  <si>
    <t>Fee simple sale</t>
  </si>
  <si>
    <t>Facilitate purchase</t>
  </si>
  <si>
    <t>Susan and Liz assisting with title questions re: access. Landowner is having attorneys argue for legal access with different use, new appraisal.</t>
  </si>
  <si>
    <t>RC156L</t>
  </si>
  <si>
    <t>Land was purchased by Decker family. Future of this parcel unknown. Jordan still planning to have overarching conversation with Puyallup Tribe.</t>
  </si>
  <si>
    <t>Will probably need about $10k in local grant or other donation to complete acquisition. Possible option for some place-based fundraising - if CFT comes through in September, we won't need any additional funding</t>
  </si>
  <si>
    <t>KG3121</t>
  </si>
  <si>
    <t>PC3125</t>
  </si>
  <si>
    <t>8/28</t>
  </si>
  <si>
    <t>08/31</t>
  </si>
  <si>
    <t>City approved contract, will have June 1st effective date. Kickoff meeting with City on June 8th. On hold as TCF has asked City to wait a bit.</t>
  </si>
  <si>
    <t>Michelle, Liz, Susan</t>
  </si>
  <si>
    <t>Jordan, Charlie, Darcey</t>
  </si>
  <si>
    <t>On hold- Received PMT approval for initial project on 06/11. City received state funding for larger parcel, but may need funds to complete project vision. Discussed possible deal structure with City. Waiting to hear back.</t>
  </si>
  <si>
    <t>On hold- CFT application turned in to DNR in July; being vetted internally now. Rep. Orcutt has indicated that he would be willing to work with Forterra, NLT, Lewis Co and other stakeholders to prepare for 2015 session.</t>
  </si>
  <si>
    <t>On hold- Jill met with Yakama Nation and Central Washington University to discuss the potential of CWU having a field station at the house on the property. Concerned appraisal will come back too low.</t>
  </si>
  <si>
    <t>On hold</t>
  </si>
  <si>
    <t>2017+</t>
  </si>
  <si>
    <t>TBD- funds dependent on campaign success</t>
  </si>
  <si>
    <t>Wayne Contract with Commerce</t>
  </si>
  <si>
    <t>Faciliate purchases for PGST</t>
  </si>
  <si>
    <t>Invoicing</t>
  </si>
  <si>
    <t>RC221L</t>
  </si>
  <si>
    <t>Jordan, Liz</t>
  </si>
  <si>
    <t>Michelle, Charlie, Susan</t>
  </si>
  <si>
    <t>City of Stanwood- Trail Corridor</t>
  </si>
  <si>
    <t xml:space="preserve">Sea Fdn chose two properties in Kent/Renton/Covington area, partnering with King County. $392,000 invested. Foundation prefer closing to happen by end of 2015. Fdn will transfer $ to Forterra once PSAs signed, then Forterra transfer to County for closing. </t>
  </si>
  <si>
    <t>Facilitate property acquisition</t>
  </si>
  <si>
    <t>I-90 Wildlife Corridor Phase V Section 6 Grant Agreement</t>
  </si>
  <si>
    <t>Mid Fork Section 6 Grant Agreement</t>
  </si>
  <si>
    <t>RG01FS</t>
  </si>
  <si>
    <t>12/31/15 expires</t>
  </si>
  <si>
    <t>state determined rates</t>
  </si>
  <si>
    <t>RC201P</t>
  </si>
  <si>
    <t xml:space="preserve">KG3132, KG3134 </t>
  </si>
  <si>
    <t>I-90 Wildlife Corridor Phase VI Section 6 Grant Agreement</t>
  </si>
  <si>
    <t>Expires Sept. 30 2016</t>
  </si>
  <si>
    <t>RG195F</t>
  </si>
  <si>
    <t>federal rates</t>
  </si>
  <si>
    <t>Federal rates</t>
  </si>
  <si>
    <t xml:space="preserve">Purchase property, transfer to Tulalips. Forterra grant sponsor </t>
  </si>
  <si>
    <t>RC240L</t>
  </si>
  <si>
    <t>RG188L</t>
  </si>
  <si>
    <t>staff time not covered, funding for purchase price and due diligence expenses</t>
  </si>
  <si>
    <t>Great Northern Corridor private donations</t>
  </si>
  <si>
    <t>$175 Exec, $100 Proj Mgmt, $75 Proj Assistance</t>
  </si>
  <si>
    <t>Contract effective date June 1, 2015, monthly invoicing</t>
  </si>
  <si>
    <t>Contract for up to $250,000. Effective date July 17, 2013. 30 months, so til Jan 17, 2016.</t>
  </si>
  <si>
    <t>Purchase property, transfer to Snohomish County. Forterra grant sponsor.</t>
  </si>
  <si>
    <t>Expires Dec 31, 2015</t>
  </si>
  <si>
    <t>Expires Dec 31, 2017</t>
  </si>
  <si>
    <t>$200 staff attorney, $150 director, $115 transaction manager</t>
  </si>
  <si>
    <t>Buy and hold for Pierce County</t>
  </si>
  <si>
    <t>Frontier Park Addition Agreement with Pierce County</t>
  </si>
  <si>
    <t>Buy and hold for City of Puyallup</t>
  </si>
  <si>
    <t>Expires June 30, 2017</t>
  </si>
  <si>
    <t>$200 CEO, $140 Exec, $90 Director and Staff Attorney, $75 Program Mngr, $65 Proj Mngr, $50 Admin</t>
  </si>
  <si>
    <t>For 5 properties. Effective date January 28, 2014. Bill quarterly. Also includes 5% of monthly retainer for King County lobbyist and State Lobbyist.</t>
  </si>
  <si>
    <t>Cugini Agreement for Professional Services</t>
  </si>
  <si>
    <t>$77/hr for program staff, $125/hr for senior mgmt</t>
  </si>
  <si>
    <t>Expires May 20, 2016</t>
  </si>
  <si>
    <t>Effective date May 18,2015.Contract for $9000. Can bill once in 2015 and once in 2016.</t>
  </si>
  <si>
    <t>RC227L</t>
  </si>
  <si>
    <t>Accept donation of fee</t>
  </si>
  <si>
    <t>Darcey invoicing for Jill. About $3,750 left to bill</t>
  </si>
  <si>
    <t>On hold- Bugni.</t>
  </si>
  <si>
    <t>Soler Family Tree Farm</t>
  </si>
  <si>
    <t>unknown</t>
  </si>
  <si>
    <t>Landowner declined all offers (09/03/15)</t>
  </si>
  <si>
    <t>Work Order #1: 
Conduct outreach 7/31
Secure commitments 8/30
Funding Strategy 10/15
WO end date 10/31</t>
  </si>
  <si>
    <t>Three Rivers</t>
  </si>
  <si>
    <r>
      <rPr>
        <sz val="11"/>
        <color rgb="FFFF0000"/>
        <rFont val="Calibri"/>
        <family val="2"/>
        <scheme val="minor"/>
      </rPr>
      <t xml:space="preserve">NEED HELP FINDING MATCH FUNDING. </t>
    </r>
    <r>
      <rPr>
        <sz val="11"/>
        <color theme="1"/>
        <rFont val="Calibri"/>
        <family val="2"/>
        <scheme val="minor"/>
      </rPr>
      <t>We are partnering with Chehalis Basin Land Trust on this acquisition - they will ultimately take ownership and stewardship responsibilities, but have requested our help in obtaining stewardship funding as a condition of their involvement - perhaps a good candidate for place-based fundraising?</t>
    </r>
  </si>
  <si>
    <t>$35.13 Tech Assoc; $65.55 Forest Consv Dir; $55.35 Geospatial Dir; $89.20 Staff Attorney</t>
  </si>
  <si>
    <t>09/16</t>
  </si>
  <si>
    <t>Subgrantee</t>
  </si>
  <si>
    <t>Closed Sept 17th.</t>
  </si>
  <si>
    <t>PC3130</t>
  </si>
  <si>
    <t>Q4/2016</t>
  </si>
  <si>
    <t>Keechelus 6 (King)</t>
  </si>
  <si>
    <t>Success Factor (2016)</t>
  </si>
  <si>
    <t>Faciliate purchase or own in fee</t>
  </si>
  <si>
    <t>Q3/Q4 2016</t>
  </si>
  <si>
    <t>Contracts</t>
  </si>
  <si>
    <t>Liz, Susan, Michelle</t>
  </si>
  <si>
    <t>KG3131/RC201P</t>
  </si>
  <si>
    <t>KS3028/RG195F</t>
  </si>
  <si>
    <t>TX9018/RC156L</t>
  </si>
  <si>
    <t>TX9018/RC221L</t>
  </si>
  <si>
    <t>Darcey, Charlie</t>
  </si>
  <si>
    <t>Opportunity fund should have $250k for 2016, need CFT to be funded before having further discussions</t>
  </si>
  <si>
    <t>Port Gamble Forest Phase 2 sale could be $1,000,000 to $3,000,000. Due to uncertainty, included $1 mil.</t>
  </si>
  <si>
    <t>Teanaway Solar Reserve</t>
  </si>
  <si>
    <t>09/23</t>
  </si>
  <si>
    <t>Amount</t>
  </si>
  <si>
    <t>Jan-Dec 2016</t>
  </si>
  <si>
    <t>Flat rate</t>
  </si>
  <si>
    <t>2015/2016</t>
  </si>
  <si>
    <t>KS3003</t>
  </si>
  <si>
    <t>Warm Beach Property Donation</t>
  </si>
  <si>
    <t>Ride Park funded in leg budget, need match funds. Appraisal complete, need to adjust geography. Campaign to provide match funds.</t>
  </si>
  <si>
    <t>All covered through contract</t>
  </si>
  <si>
    <t>TX9052</t>
  </si>
  <si>
    <t>Kitsap Forest and Bay Project- Port Gamble Heritage Park Community Campaign</t>
  </si>
  <si>
    <t>Michelle, Eleanor, Liz</t>
  </si>
  <si>
    <t>10% of amount raised/spent on transaction</t>
  </si>
  <si>
    <t>no specific dates</t>
  </si>
  <si>
    <t>Lead and coordinate campaign to purchase property in Port Gamble Forest Block</t>
  </si>
  <si>
    <t>We can take 10% of what we raise from the campaign, however will be balancing the amount based on actual expenses, success fee from landowner, and other factors yet tbd.</t>
  </si>
  <si>
    <t>Facilitate property acquisition, community stakeholder discussion, and property disposition</t>
  </si>
  <si>
    <t>The amount of funds we recover for staff time, hard costs, etc. is dependent on one or both of the transactions moving forward. Need to adust amount and work with Melissa further.</t>
  </si>
  <si>
    <t>Facilitate acq. of  Stanwood Trail Corridor</t>
  </si>
  <si>
    <t>Currently on hold</t>
  </si>
  <si>
    <t>Facilitate donation of easement</t>
  </si>
  <si>
    <t>Lower Wallace Wetland</t>
  </si>
  <si>
    <t>N/A</t>
  </si>
  <si>
    <t>Conservation Futures, ALEA, and WWRP secured; closing anticipated in Q1, 2016</t>
  </si>
  <si>
    <t>Q3 2016</t>
  </si>
  <si>
    <t>SRFB funds allocated for 85% of project cost; determining matching fund(s) for remaining $17k</t>
  </si>
  <si>
    <t>Facilitate acquisitions as determined by Council; likely targets: Lake Kapowsin and Diru Creek</t>
  </si>
  <si>
    <t>External</t>
  </si>
  <si>
    <t>List of target properties being refined now; Council direction to be provided in October/November 2015</t>
  </si>
  <si>
    <t>Facilitate acquisitions as determined by Tribe; partner on grant applications as needed</t>
  </si>
  <si>
    <t>Forterra is under contract, but work order(s) for 2015 have yet to be fleshed out based on first work order. Certainty will go up in November, 2016</t>
  </si>
  <si>
    <t>Info included in project budget above.</t>
  </si>
  <si>
    <t>Through 12-31-2016</t>
  </si>
  <si>
    <t>Work on recreation and conservation in Skykomish valley</t>
  </si>
  <si>
    <t>Intermediary purchase, sell some to Forterra and sell off developable lots; need grant amendment</t>
  </si>
  <si>
    <t>Great Northern Corridor private donations; RG226P, RG240P</t>
  </si>
  <si>
    <t>Half to staff time, half to overhead</t>
  </si>
  <si>
    <t>Develop recreation projects and conservation transactions in Upper Sky</t>
  </si>
  <si>
    <t>KS3028/RG275F</t>
  </si>
  <si>
    <t>10% less staff time</t>
  </si>
  <si>
    <t>covered by DNR</t>
  </si>
  <si>
    <t>Keechelus 6</t>
  </si>
  <si>
    <t>Building up Hancock Creek, Baring and Hogarty to project status</t>
  </si>
  <si>
    <t>Federal</t>
  </si>
  <si>
    <t>Hancock Creek staff time</t>
  </si>
  <si>
    <t xml:space="preserve">probably starts Sept. 2016 </t>
  </si>
  <si>
    <t>Titicaed and Blethen reflected in transaction</t>
  </si>
  <si>
    <t>Blethen and Titicaed reflected in transaction</t>
  </si>
  <si>
    <t>$1,500 Cugini and $2k S6</t>
  </si>
  <si>
    <t>Stewardship is subtracted from the 7% success fee</t>
  </si>
  <si>
    <t>covered by DNR/Cugini</t>
  </si>
  <si>
    <t>Facilitate purchase with I-90 Section 6 Funds</t>
  </si>
  <si>
    <t>Cost coverage for staff time from Cugini Contract ($2000) and Section 6 contract ($2000).</t>
  </si>
  <si>
    <t>Expires 12/31/2016</t>
  </si>
  <si>
    <t>Need County Council approval; additional $20,000 to Policy</t>
  </si>
  <si>
    <t>See Keechelus 6 and Starwater cost coverage. Expect $3000 from each project. Will bill to Phase VI grant agreement when funds are used up in Phase V.</t>
  </si>
  <si>
    <t>Will bill to Phase VI grant agreement when funds are used up in Phase V. Will use in 2017.</t>
  </si>
  <si>
    <t>Q3 2017</t>
  </si>
  <si>
    <t>TBD- $200 staff attorney, $150 director, $115 manager?</t>
  </si>
  <si>
    <t>TBD- April 2015 start date, Dec 2018 end date?</t>
  </si>
  <si>
    <t>Q1-Q3</t>
  </si>
  <si>
    <t>Q1- Q3</t>
  </si>
  <si>
    <t>Michelle, Jordan, Liz</t>
  </si>
  <si>
    <t>I-90 Wildlife Corridor</t>
  </si>
  <si>
    <t>KFBP</t>
  </si>
  <si>
    <t>Cities for All</t>
  </si>
  <si>
    <t>YK3101</t>
  </si>
  <si>
    <t>Gold Creek 3 (Menconi)</t>
  </si>
  <si>
    <t>No hourly rate, but use $150/hr for Director, and $115/hr for Manager. Cost per deliverable instead.</t>
  </si>
  <si>
    <t xml:space="preserve"> $150/hr for Director, and $115/hr for Manager</t>
  </si>
  <si>
    <t>Cost coverage from CFT.</t>
  </si>
  <si>
    <t>2016 Projections for EVPSE Projects</t>
  </si>
  <si>
    <t>**Note, Dept 16 code projects are included in 3rd tab.</t>
  </si>
  <si>
    <t>CFT app submitted, CAB ranked 14th. Opportunity fund should have $250k for 2016, CFT is funded - need further discussions RE: opportunity fund</t>
  </si>
  <si>
    <t>CPG grant app for river access on hold - the Town does not actually own this property. Thinking about RCO funding next year for acquisition. CPG to follow for river access design, and construction later.</t>
  </si>
  <si>
    <t>tbd</t>
  </si>
  <si>
    <t>Maloney Ridge Trails Complex - Contract with WTA for trail flagging</t>
  </si>
  <si>
    <t>Expires December 31, 2015</t>
  </si>
  <si>
    <t>WTA rates of $65/hour, not to exceed $2,500</t>
  </si>
  <si>
    <t>Forterra will pay WTA for trail flagging work</t>
  </si>
  <si>
    <t>Tolt River</t>
  </si>
  <si>
    <t>Currently on hold- not entering in budget this year.</t>
  </si>
  <si>
    <t>TX9023</t>
  </si>
  <si>
    <t>Yakima River Canyon Scenic Byway - Major Donor/Place Based Fundraising</t>
  </si>
  <si>
    <t>Yakima River Canyon Scenic Byway - Legislative Ask and Contract with???</t>
  </si>
  <si>
    <t>2016 ask for $500k into legislature with a request for contract to 'do the work' with WSDOT?/County???</t>
  </si>
  <si>
    <t xml:space="preserve">most of the funding would go to WSDOT, but I'm setting up ask to see if Forterra could get a contract out of it for general canyon work </t>
  </si>
  <si>
    <t>TX90247</t>
  </si>
  <si>
    <t>Michelle and Jill</t>
  </si>
  <si>
    <t>Kit Co Flood Control Zone District - Acquisition Contract/Maybe Bugni</t>
  </si>
  <si>
    <t>Won't know about more contract work until end of the year or early 2016</t>
  </si>
  <si>
    <t>possible contract for continuing work on floodplain acquisitions and grant writing for the County</t>
  </si>
  <si>
    <t>YK3010</t>
  </si>
  <si>
    <t>Cowiche Canyon</t>
  </si>
  <si>
    <t>Jill working to see if there is a role for Forterra to help with Corridor planning there - or alternately a contract with City for assistance with spending federal $$</t>
  </si>
  <si>
    <t>need to have Gene continue to pursue major donors and Eleanor/crew to help with place based campaign. Conservation Fund grant in here too</t>
  </si>
  <si>
    <t>possible contract with City or County to help facilitate trail and stakeholder groups, acquiring property etc</t>
  </si>
  <si>
    <t>Farmland Conservation Program Development</t>
  </si>
  <si>
    <t>Jill will need help with creating a farmland program to attract major donors to support our work and payments to farmers to hold land open while waiting for conservation grant $$</t>
  </si>
  <si>
    <t xml:space="preserve">Michelle needs to complete this section - </t>
  </si>
  <si>
    <t>Eaton Ranch</t>
  </si>
  <si>
    <t>Gene/Jill</t>
  </si>
  <si>
    <t>Lead negotiator, project lead</t>
  </si>
  <si>
    <t>Cle Elum Ridge - Specifically Masterson, Pine Hills Ranch and Solar Farm</t>
  </si>
  <si>
    <t>CE Donation</t>
  </si>
  <si>
    <t>Need to establish relationship with Zirkle and seek donation</t>
  </si>
  <si>
    <t>Dodge Farm</t>
  </si>
  <si>
    <t>seeking major donors to support farmland conservation in Yakima Basin - also possible contract with County if I can convince them</t>
  </si>
  <si>
    <t>Need to build on relationship with landowners and discuss terms</t>
  </si>
  <si>
    <t>Match: $650k secured from Conservation Futures as well as $200k FbD; also either NEP or CREP for remaining balance. CE value may be $1,147,000</t>
  </si>
  <si>
    <t>Cost coverage for staff time from Cugini Contract ($2000) and Section 6 contract ($2000). More complicated transaction than Titicaed.</t>
  </si>
  <si>
    <t>Stewardship is subtracted from the 7% success fee. Cost coverage estimate $3000, see contract below.</t>
  </si>
  <si>
    <t>Intermediary purchase, sell some to Forterra and sell off developable lots; need grant amendment. Cost coverage estimate $3000, see contract below.</t>
  </si>
  <si>
    <t>Blethen and Titicaed reflected in transaction. This is included under Cugini general project code, under federal revenue.</t>
  </si>
  <si>
    <t>See contract below</t>
  </si>
  <si>
    <t>Too uncertain for PowerPlan. Cost coverage from CFT.</t>
  </si>
  <si>
    <t>roll this into legislative ask?</t>
  </si>
  <si>
    <t>developing program for Corridor - contract with WSDOT?</t>
  </si>
  <si>
    <t>attempt to purchase the Eaton Ranch (or CE purchase) with YBIP funding - maybe a contract with WDFW/YBIP/County?</t>
  </si>
  <si>
    <t>Leading effort</t>
  </si>
  <si>
    <t>10% of funds, est $39,000. Exact mechanism/document TBD.</t>
  </si>
  <si>
    <t>RG226P</t>
  </si>
  <si>
    <t>July 1, 2015 start date</t>
  </si>
  <si>
    <t>Effective Jan 1, 2015. Contract with Kitsap County signed to pay staff expenses up to $18,000 annual, plus Konrad (3rd party) expenses up to $12,000. Bill quarterly. Liz has requested additional $ to complete the Part One acquisition this year and has asked Eric to begin amendment process.</t>
  </si>
  <si>
    <t>Project inactive - landowner chose a different conservation group to pursue the project</t>
  </si>
  <si>
    <t>10/27</t>
  </si>
  <si>
    <t>Need $25,000 or so if value of property is increased.</t>
  </si>
  <si>
    <t xml:space="preserve">Need to raise $48k to cover gap between Yellow Book Appraisal and purchase price and transaction costs/staff time.  </t>
  </si>
  <si>
    <t xml:space="preserve">Cugini contract signed, 10% compensation minus cost coverage but cost coverage billed upfront quarterly. DNR working to expand NRCA boundary to acquire property. Prepping to apply for Section 6 funds to acquire in 2016 round. </t>
  </si>
  <si>
    <t>Back on market with agent for $129,000, Ski Tur Valley landowners fell through. We're going for the water mitigation certificate from Suncadia contingent on Ecology approval.</t>
  </si>
  <si>
    <t>$100k to purchase property</t>
  </si>
  <si>
    <t>Ends Dec 31, 2016</t>
  </si>
  <si>
    <t>Effective 9-15-15             Expires 9-30-17</t>
  </si>
  <si>
    <t>10/29</t>
  </si>
  <si>
    <t>Waiting to sign contract with City. One councilmember would like there to be more of a visioning process before our contract starts, so prob late fall. City will let us know in fall.</t>
  </si>
  <si>
    <t>Kitsap County was ranked #1 DNR Community Forest Trust grant in 2014 for $3.4 M. Did not get awarded funding. Pope Resources is going to harvest some timber.</t>
  </si>
  <si>
    <t>Received letter from Commerce with award on 08/26. Liz lead. Submitted contract readiness survey and working papers. Working through issues with Commerce.</t>
  </si>
  <si>
    <t>IN BUDGET</t>
  </si>
  <si>
    <t>IN PIPELINE</t>
  </si>
  <si>
    <r>
      <t xml:space="preserve">CPG app drafted - </t>
    </r>
    <r>
      <rPr>
        <sz val="11"/>
        <color rgb="FFFF0000"/>
        <rFont val="Calibri"/>
        <family val="2"/>
        <scheme val="minor"/>
      </rPr>
      <t>need James to fill in general Forterra info</t>
    </r>
    <r>
      <rPr>
        <sz val="11"/>
        <color theme="1"/>
        <rFont val="Calibri"/>
        <family val="2"/>
        <scheme val="minor"/>
      </rPr>
      <t>; working with WTA &amp; EMBA on grant app draft. Maloney trails contract with WTA signed - trail flagging underway</t>
    </r>
  </si>
  <si>
    <t>KG3137</t>
  </si>
  <si>
    <t>S. Fork RM 16</t>
  </si>
  <si>
    <t>Facilitate Transaction to DNR</t>
  </si>
  <si>
    <r>
      <t xml:space="preserve">Release from restrictions from two private donors, need to keep track of when we run out of $. 
</t>
    </r>
    <r>
      <rPr>
        <sz val="11"/>
        <color rgb="FFFF0000"/>
        <rFont val="Calibri"/>
        <family val="2"/>
        <scheme val="minor"/>
      </rPr>
      <t>Current donations sufficient through end of year; need twomajor donors to fulfill their plecge for 2016 in December</t>
    </r>
  </si>
  <si>
    <t>11/9</t>
  </si>
  <si>
    <t xml:space="preserve">KG3135, KG3134 </t>
  </si>
  <si>
    <t xml:space="preserve">Appraisal updated, came in at $290k Landowner recieved two access easements from neighbors that County requires and would raise value. PSA sent to county. </t>
  </si>
  <si>
    <t>will bill full contract - Susan doing title review</t>
  </si>
  <si>
    <r>
      <t xml:space="preserve">Forterra sub-contracted with CORE GIS for the bulk of the GIS work. Expires Dec 31, 2015.
</t>
    </r>
    <r>
      <rPr>
        <sz val="11"/>
        <color rgb="FFFF0000"/>
        <rFont val="Calibri"/>
        <family val="2"/>
        <scheme val="minor"/>
      </rPr>
      <t>We have ~$14,000 left to bill to SnoCo this year, ~$8,000 is specifically for Forterra, remaining for CORE GIS</t>
    </r>
  </si>
  <si>
    <r>
      <t xml:space="preserve">Closing date Nov 20; closing docs circulating for signature; </t>
    </r>
    <r>
      <rPr>
        <sz val="11"/>
        <color rgb="FFFF0000"/>
        <rFont val="Calibri"/>
        <family val="2"/>
        <scheme val="minor"/>
      </rPr>
      <t xml:space="preserve">revenue will be $291,363.49 (sale price + 3% interest) </t>
    </r>
  </si>
  <si>
    <r>
      <t xml:space="preserve">MOA approved by PD, </t>
    </r>
    <r>
      <rPr>
        <sz val="11"/>
        <color rgb="FFFF0000"/>
        <rFont val="Calibri"/>
        <family val="2"/>
        <scheme val="minor"/>
      </rPr>
      <t>still</t>
    </r>
    <r>
      <rPr>
        <sz val="11"/>
        <color theme="1"/>
        <rFont val="Calibri"/>
        <family val="2"/>
        <scheme val="minor"/>
      </rPr>
      <t xml:space="preserve"> need to figure out 3-parcel situation before signing</t>
    </r>
  </si>
  <si>
    <t>11/10</t>
  </si>
  <si>
    <t>12/03</t>
  </si>
  <si>
    <t>Q1 2016</t>
  </si>
  <si>
    <t>Deal off for 2015- need to determine if we are getting a PSA amendment signed or letting it lapse (Dec 16th). Discussing alternative with Ecology on Dec 15th to purchase DRs and land for 1250 acres, leave Pope with timber.</t>
  </si>
  <si>
    <t>12/4</t>
  </si>
  <si>
    <t>Took too long to get Priory a CE draft. Project dead</t>
  </si>
  <si>
    <t>Pledge for 5% signed; received CFT funding; Match: $200k FbD; may apply for EPA NEP grant</t>
  </si>
  <si>
    <r>
      <t xml:space="preserve">Forterra pre-commercial thin complete; NRCS has approved. Waiting on transfer documents from USFWS. Aiming to close before Christmas, might not happen. </t>
    </r>
    <r>
      <rPr>
        <sz val="11"/>
        <color rgb="FFFF0000"/>
        <rFont val="Calibri"/>
        <family val="2"/>
        <scheme val="minor"/>
      </rPr>
      <t>No revenue.</t>
    </r>
  </si>
  <si>
    <t>COMPLETE &amp; PAID</t>
  </si>
  <si>
    <t>Feds approved offer of $450,000, plus we owe $35,000 in taxes to SnoCo.  Applying for Plat amendment and put up notices on the property. Signed Loan Purchase and Sale Agreement with Union Bank on 10/12. Have until Dec 4th to satisfy contigencies. Close on Dec 16th. Simultaneously close with Riverbend Investment LLC on the deed in lieu.</t>
  </si>
  <si>
    <t>Bill quarterly for staff time and loan interest. Property ranked low on PC CFT so Puyallup needs to figure out funding strategy or Forterra can sell it with house to anyone.  City agrees to pay Forterra $336,000 plus 3% success fee at closing. Last time billed was Q3.</t>
  </si>
  <si>
    <t>No contract yet. Jordan presenting to Council at end of August. Darcey will follow up with Jordan on details.</t>
  </si>
  <si>
    <t>First Work Order complete. Waiting on Second Work Order to pursue acquisition of two properties. Contract doesn't have an expiration date, but based on agreed upon work orders.</t>
  </si>
  <si>
    <t>12/11</t>
  </si>
  <si>
    <t>JR working on agreement with County &amp; HNRG on in/operable areas and updated purchase price; DR appraisal came back at $97k value, which is enough for match from TDR funds; upon agreement, we will order the survey; we have signed a services agreement/pledge for 4%/NDA with HNRG</t>
  </si>
  <si>
    <t>RCO grant agreement signed &amp; project is active for ALEA funds. Still need Jacobs Family to decide on parcel ownership issue - Jacobs Family rep contacted Jordan this week and will be speaking to the family about the LLC idea over the holidays</t>
  </si>
  <si>
    <r>
      <t xml:space="preserve">Darcey emailed Bob Cannon &amp; Bobby Brown 8/28 and again 10/23; Mark J had meetings with Bob Cannon recently - </t>
    </r>
    <r>
      <rPr>
        <b/>
        <sz val="11"/>
        <color rgb="FFFF0000"/>
        <rFont val="Calibri"/>
        <family val="2"/>
        <scheme val="minor"/>
      </rPr>
      <t>emailed Adam, Charlie and Mark J on 10/27 for help contacting WDFW; Jordan to speak with Bob Cannon on 12/14 - will ask about these transfers!</t>
    </r>
  </si>
  <si>
    <t>$30,400</t>
  </si>
  <si>
    <t>$101,030</t>
  </si>
  <si>
    <t>Will receive funding for 2016; meeting to discuss with Finance scheduled for 12/23</t>
  </si>
  <si>
    <t>Will receive funding for 2016 - total amount is $37,000 - $6,600 of which goes to Policy; meeting to discuss with Finance scheduled for 12/23</t>
  </si>
  <si>
    <t>MOA signed; title review complete - pending review of cell tower easement/lease; cell tower lease sale (between Soler and cell co) cannot happen until January and that sale is our stewardship funding;  also the ESA cannot happen until January - so for those two reasons, this donation will not occur until January</t>
  </si>
  <si>
    <t>12/18</t>
  </si>
  <si>
    <r>
      <t xml:space="preserve">SRFB awarded $101,745k. MMF, NAWCA and WFF are unlikely for match funding - </t>
    </r>
    <r>
      <rPr>
        <sz val="11"/>
        <color rgb="FFFF0000"/>
        <rFont val="Calibri"/>
        <family val="2"/>
        <scheme val="minor"/>
      </rPr>
      <t>need Devo's help; Jordan working on outreach to Quinault Tribe, Trout Unlimited, Ducks Unlimited; looking into Marisla Foundation</t>
    </r>
  </si>
  <si>
    <t>Final report submitted, final billing returned, final site visit next week</t>
  </si>
  <si>
    <t>1/6</t>
  </si>
  <si>
    <t>Final invoice submitted</t>
  </si>
  <si>
    <t>final payment received, contract over</t>
  </si>
  <si>
    <r>
      <t>Adam reviewing 2016</t>
    </r>
    <r>
      <rPr>
        <sz val="11"/>
        <color rgb="FFFF0000"/>
        <rFont val="Calibri"/>
        <family val="2"/>
        <scheme val="minor"/>
      </rPr>
      <t xml:space="preserve"> </t>
    </r>
    <r>
      <rPr>
        <sz val="11"/>
        <rFont val="Calibri"/>
        <family val="2"/>
        <scheme val="minor"/>
      </rPr>
      <t>contract.</t>
    </r>
  </si>
  <si>
    <r>
      <t xml:space="preserve">This grant is for Titicaed and Blethen. </t>
    </r>
    <r>
      <rPr>
        <sz val="11"/>
        <color rgb="FFFF0000"/>
        <rFont val="Calibri"/>
        <family val="2"/>
        <scheme val="minor"/>
      </rPr>
      <t xml:space="preserve"> Still unsure of grant allowable reimbursements for 2015 - no contract signed with DNR</t>
    </r>
  </si>
  <si>
    <t xml:space="preserve">Still have about $1M left, perhaps Starwater will eat a chunk of that. </t>
  </si>
  <si>
    <t>$2,000,000 to spend!! Need Grant contract with DNR.</t>
  </si>
  <si>
    <t>drafting CE , management plan</t>
  </si>
  <si>
    <t>Check received for full grant amount</t>
  </si>
  <si>
    <t>RG</t>
  </si>
  <si>
    <t>Need to send Robinett CE, get survey of area from them</t>
  </si>
  <si>
    <t xml:space="preserve">Drafting agreement between Forterra and Tribes. </t>
  </si>
  <si>
    <t xml:space="preserve">Almost finished fundraising, need to hear back from DNR on appraised value then waive contingencies. </t>
  </si>
  <si>
    <t xml:space="preserve">Cugini contract signed, 10% compensation minus cost coverage but cost coverage billed upfront quarterly. Negotiating PSA with landowners. $105,000 success fee min. Plus staff time- $50,000 ish, removed.Missed appraisal window with weather, option is signed. </t>
  </si>
  <si>
    <t xml:space="preserve">Cugini contract signed, 10% compensation minus cost coverage but cost coverage billed upfront quarterly. Drafting Option with landowners. SPU sent LOI to take title to property. $116,000 min, minus staff time ($25,000). Missed appraisal window with weather, option is signed. </t>
  </si>
  <si>
    <t>King County management asked us to quit pushing this property for now</t>
  </si>
  <si>
    <t>Pledge signed, AD reviewing a contingent PSA to assign to DNR.</t>
  </si>
  <si>
    <t>Appraisal too low, landowners rejected offer</t>
  </si>
  <si>
    <t>SL and CR met with landowner to try to get him to sell to Forterra and not clear cut the property with Ericcson. Sent him pledge ans Option early in October.  SL left several messages</t>
  </si>
  <si>
    <r>
      <t>Made offer to trustee of the property for $285,000, got informal acceptance at this value and a Q1 2016 closing. Floyd providing some money to help get project started.  Thuja would take title temporarily and sell to Forterra via S6.</t>
    </r>
    <r>
      <rPr>
        <sz val="11"/>
        <color rgb="FFFF0000"/>
        <rFont val="Calibri"/>
        <family val="2"/>
        <scheme val="minor"/>
      </rPr>
      <t xml:space="preserve"> AD reviewing Thuja, CASR PSA to get property under contract ASAP. </t>
    </r>
  </si>
  <si>
    <t>Landowner rejected offer.</t>
  </si>
  <si>
    <t xml:space="preserve">Closed! Forterra acquired, transferred to Tulalip, closing out grants, received Tulalip grant money. </t>
  </si>
  <si>
    <t>01/14</t>
  </si>
  <si>
    <t>Faber Farm: Sale</t>
  </si>
  <si>
    <t>Aiming for April closing</t>
  </si>
  <si>
    <t>Forterra signed acceptance of Assignment of REPSA on 06/01. Amended due diligence date from Aug 6th to Sept. No agreement on appraisal yet. Signed amendment on 11/20 to extend to 02/01/2016 closing, with $250,000 cash on 01/11. Close 02/10.</t>
  </si>
  <si>
    <t>Signed PSA, in due diligence period.</t>
  </si>
  <si>
    <t>Conservation Transactions Department Projections 2016</t>
  </si>
  <si>
    <t>Agreement signed by Forterra, waiting for County</t>
  </si>
  <si>
    <t>$100,000 for conservation easement</t>
  </si>
  <si>
    <t>Michelle, Susan, Liz</t>
  </si>
  <si>
    <t>Funding for conservation easement</t>
  </si>
  <si>
    <t>Completed</t>
  </si>
  <si>
    <t xml:space="preserve">Sea Fdn chose two properties in Kent/Renton/Covington area, partnering with King County. $392,000 invested. Foundation okay with closing in spring 2016. Fdn will transfer $ to Forterra once PSAs signed, then Forterra transfer to County for closing. </t>
  </si>
  <si>
    <t>no expiration date</t>
  </si>
  <si>
    <t>Expires January 17, 2016. Renewed til when?</t>
  </si>
  <si>
    <t>1/22</t>
  </si>
  <si>
    <t>JR working on agreement with County &amp; HNRG on in/operable areas and updated purchase price; DR appraisal came back at $97k value, which is enough for match from TDR funds; upon agreement, we will order the survey; we have signed a services agreement/pledge for 4%/NDA with HNRG; JR working to get funds extended into 2016</t>
  </si>
  <si>
    <t>RCO grant agreement signed &amp; project is active for ALEA funds. Jacobs family will not do an LLC, so proceeding with 3 separate ownerships. AIP&amp;RD signed MOA, waiting to receive. Waitin gon Pierce County to send draft CFT agreement.</t>
  </si>
  <si>
    <t>Currently inactive, may revive at later date</t>
  </si>
  <si>
    <t>JR working with Pierce County on CE terms</t>
  </si>
  <si>
    <t>CFT app submitted, CAB ranked 14th. Opportunity fund should have $250k for 2016, CFT is funded - still awaiting further discussions RE: opportunity fund</t>
  </si>
  <si>
    <t>ESA completed; DG reviewing cell tower lease</t>
  </si>
  <si>
    <t>JR sent email to Bob Cannon on 12/22 regarding these transfers</t>
  </si>
  <si>
    <r>
      <t xml:space="preserve">Still waiting on transfer documents from USFWS. </t>
    </r>
    <r>
      <rPr>
        <sz val="11"/>
        <color rgb="FFFF0000"/>
        <rFont val="Calibri"/>
        <family val="2"/>
        <scheme val="minor"/>
      </rPr>
      <t>No revenue.</t>
    </r>
  </si>
  <si>
    <t>Gearing up for ESRP and SRFB apps</t>
  </si>
  <si>
    <r>
      <t xml:space="preserve">WRFB grant agreement forthcoming; </t>
    </r>
    <r>
      <rPr>
        <sz val="11"/>
        <color rgb="FFFF0000"/>
        <rFont val="Calibri"/>
        <family val="2"/>
        <scheme val="minor"/>
      </rPr>
      <t>need Devo's help; Jordan working on outreach to Quinault Tribe, Ducks Unlimited; DH waiting to hear from Trout Unlimited</t>
    </r>
  </si>
  <si>
    <r>
      <t xml:space="preserve">CPG app drafted - </t>
    </r>
    <r>
      <rPr>
        <sz val="11"/>
        <color rgb="FFFF0000"/>
        <rFont val="Calibri"/>
        <family val="2"/>
        <scheme val="minor"/>
      </rPr>
      <t>need James to fill in general Forterra info</t>
    </r>
  </si>
  <si>
    <t>Waived contingencies, closing 1-29-16</t>
  </si>
  <si>
    <t xml:space="preserve">Cugini contract signed, 10% compensation minus cost coverage but cost coverage billed upfront quarterly. Prepping to apply for Section 6 funds to acquire in 2016 round. </t>
  </si>
  <si>
    <t xml:space="preserve">Cugini contract signed, 10% compensation minus cost coverage but cost coverage billed upfront quarterly. Negotiating PSA with landowners. $105,000 success fee min. Plus staff time- $50,000 ish, removed.Working through apppraisal issues with Seller. </t>
  </si>
  <si>
    <t>Cugini contract signed, 10% compensation minus cost coverage but cost coverage billed upfront quarterly. Drafting Option with landowners. SPU sent LOI to take title to property. $116,000 min, minus staff time ($25,000). Working through appraisal issues with Seller.</t>
  </si>
  <si>
    <t xml:space="preserve">King County management asked us to quit pushing this property for now.  May apply for SRFB funds and use KC as match instead. </t>
  </si>
  <si>
    <t>SL and CR met with landowner to try to get him to sell to Forterra and not clear cut the property with Ericcson. Sent him pledge ans Option early in October.  SL in contact with landowner.</t>
  </si>
  <si>
    <t>AD needs to review CE to send to landowner</t>
  </si>
  <si>
    <t xml:space="preserve">Appraisal updated, came in at $290k Landowner recieved two access easements from neighbors that County requires and would raise value. PSA sent to county. CFT contract amended to extend contract date.  </t>
  </si>
  <si>
    <t xml:space="preserve">Sent Tribes agreement to review. </t>
  </si>
  <si>
    <t>Location</t>
  </si>
  <si>
    <t>Program (Corridors/City)</t>
  </si>
  <si>
    <t>Budgeted Total transaction Cost*</t>
  </si>
  <si>
    <t>*summary budget as note - hard costs, employee costs. </t>
  </si>
  <si>
    <t>Actual lifetime transaction costs</t>
  </si>
  <si>
    <t>Fiscal year transaction costs</t>
  </si>
  <si>
    <t>Title Report Ordered (Date)</t>
  </si>
  <si>
    <t>Title Exceptions </t>
  </si>
  <si>
    <t>Appraisal Requested (Date)</t>
  </si>
  <si>
    <t>Comparables Approved</t>
  </si>
  <si>
    <t>Approved Appraised Value</t>
  </si>
  <si>
    <t>Willing Seller Letter Received</t>
  </si>
  <si>
    <t>Pledge  Agreement Secured</t>
  </si>
  <si>
    <t>Compensation Sources Secured for Acquisition</t>
  </si>
  <si>
    <t>Compensation Sources Secured for Transaction Costs</t>
  </si>
  <si>
    <t>Current Challenges</t>
  </si>
  <si>
    <t>Next Steps</t>
  </si>
  <si>
    <t>Last Review Date with Direct Supervisor</t>
  </si>
  <si>
    <t xml:space="preserve">Project Management Matrix </t>
  </si>
  <si>
    <t>Lead Employee's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</si>
</sst>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
    <numFmt numFmtId="165" formatCode="&quot;$&quot;#,##0.00"/>
    <numFmt numFmtId="166" formatCode="&quot;$&quot;#,##0"/>
    <numFmt numFmtId="167" formatCode="0.0%"/>
  </numFmts>
  <fonts count="20"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
      <sz val="12"/>
      <color theme="1"/>
      <name val="Calibri"/>
      <family val="2"/>
      <scheme val="minor"/>
    </font>
    <font>
      <sz val="14"/>
      <color theme="1"/>
      <name val="Calibri"/>
      <family val="2"/>
      <scheme val="minor"/>
    </font>
    <font>
      <u/>
      <sz val="11"/>
      <color theme="1"/>
      <name val="Calibri"/>
      <family val="2"/>
      <scheme val="minor"/>
    </font>
    <font>
      <b/>
      <sz val="12"/>
      <color theme="1"/>
      <name val="Calibri"/>
      <family val="2"/>
      <scheme val="minor"/>
    </font>
    <font>
      <sz val="11"/>
      <color rgb="FFFF0000"/>
      <name val="Calibri"/>
      <family val="2"/>
      <scheme val="minor"/>
    </font>
    <font>
      <b/>
      <sz val="20"/>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name val="Calibri"/>
      <family val="2"/>
      <scheme val="minor"/>
    </font>
    <font>
      <b/>
      <sz val="18"/>
      <color theme="1"/>
      <name val="Calibri"/>
      <family val="2"/>
      <scheme val="minor"/>
    </font>
    <font>
      <sz val="18"/>
      <color theme="1"/>
      <name val="Calibri"/>
      <family val="2"/>
      <scheme val="minor"/>
    </font>
    <font>
      <sz val="12"/>
      <color theme="1"/>
      <name val="Times New Roman"/>
      <family val="1"/>
    </font>
  </fonts>
  <fills count="15">
    <fill>
      <patternFill patternType="none"/>
    </fill>
    <fill>
      <patternFill patternType="gray125"/>
    </fill>
    <fill>
      <patternFill patternType="solid">
        <fgColor rgb="FFFF99FF"/>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CCFF66"/>
        <bgColor indexed="64"/>
      </patternFill>
    </fill>
    <fill>
      <patternFill patternType="solid">
        <fgColor theme="8" tint="0.59999389629810485"/>
        <bgColor indexed="64"/>
      </patternFill>
    </fill>
    <fill>
      <patternFill patternType="solid">
        <fgColor rgb="FF99FF66"/>
        <bgColor indexed="64"/>
      </patternFill>
    </fill>
    <fill>
      <patternFill patternType="solid">
        <fgColor theme="0"/>
        <bgColor indexed="64"/>
      </patternFill>
    </fill>
    <fill>
      <patternFill patternType="solid">
        <fgColor rgb="FFFF99CC"/>
        <bgColor indexed="64"/>
      </patternFill>
    </fill>
    <fill>
      <patternFill patternType="solid">
        <fgColor theme="8" tint="0.39997558519241921"/>
        <bgColor indexed="64"/>
      </patternFill>
    </fill>
    <fill>
      <patternFill patternType="solid">
        <fgColor rgb="FFFF6699"/>
        <bgColor indexed="64"/>
      </patternFill>
    </fill>
    <fill>
      <patternFill patternType="solid">
        <fgColor rgb="FF49BFDB"/>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46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Alignment="1">
      <alignment vertical="center"/>
    </xf>
    <xf numFmtId="164" fontId="0" fillId="0" borderId="0" xfId="0" applyNumberFormat="1" applyAlignment="1">
      <alignment horizontal="left" vertical="center"/>
    </xf>
    <xf numFmtId="0" fontId="0" fillId="0" borderId="4" xfId="0" applyBorder="1" applyAlignment="1">
      <alignment vertical="center"/>
    </xf>
    <xf numFmtId="0" fontId="0" fillId="0" borderId="4" xfId="0"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5" xfId="0" applyBorder="1" applyAlignment="1">
      <alignment vertical="center"/>
    </xf>
    <xf numFmtId="0" fontId="0" fillId="0" borderId="5" xfId="0"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0" fillId="0" borderId="4"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Border="1" applyAlignment="1">
      <alignment vertical="center"/>
    </xf>
    <xf numFmtId="0" fontId="0" fillId="0" borderId="7" xfId="0" applyBorder="1" applyAlignment="1">
      <alignment vertical="center" wrapText="1"/>
    </xf>
    <xf numFmtId="0" fontId="0" fillId="0" borderId="7" xfId="0" applyFill="1" applyBorder="1" applyAlignment="1">
      <alignment vertical="center" wrapText="1"/>
    </xf>
    <xf numFmtId="0" fontId="0" fillId="0" borderId="7" xfId="0" applyFill="1" applyBorder="1" applyAlignment="1">
      <alignment vertical="center"/>
    </xf>
    <xf numFmtId="9" fontId="0" fillId="0" borderId="4" xfId="0" applyNumberFormat="1" applyBorder="1" applyAlignment="1">
      <alignment vertical="center"/>
    </xf>
    <xf numFmtId="165" fontId="0" fillId="0" borderId="4" xfId="0" applyNumberFormat="1" applyBorder="1" applyAlignment="1">
      <alignment vertical="center"/>
    </xf>
    <xf numFmtId="0" fontId="0" fillId="0" borderId="0" xfId="0" applyBorder="1" applyAlignment="1">
      <alignment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3" borderId="9" xfId="0" applyNumberFormat="1" applyFont="1" applyFill="1" applyBorder="1" applyAlignment="1">
      <alignment horizontal="center" vertical="center" wrapText="1"/>
    </xf>
    <xf numFmtId="1" fontId="0" fillId="0" borderId="4" xfId="0" applyNumberFormat="1" applyBorder="1" applyAlignment="1">
      <alignment horizontal="center" vertical="center"/>
    </xf>
    <xf numFmtId="164" fontId="0" fillId="0" borderId="4" xfId="0" applyNumberFormat="1" applyBorder="1" applyAlignment="1">
      <alignment horizontal="center" vertical="center"/>
    </xf>
    <xf numFmtId="1" fontId="0" fillId="0" borderId="4" xfId="0" applyNumberFormat="1" applyFill="1" applyBorder="1" applyAlignment="1">
      <alignment horizontal="center" vertical="center"/>
    </xf>
    <xf numFmtId="164" fontId="0" fillId="0" borderId="4" xfId="0" applyNumberFormat="1" applyFill="1" applyBorder="1" applyAlignment="1">
      <alignment horizontal="center" vertical="center"/>
    </xf>
    <xf numFmtId="2" fontId="0" fillId="0" borderId="4" xfId="0" applyNumberFormat="1" applyFill="1" applyBorder="1" applyAlignment="1">
      <alignment horizontal="center" vertical="center"/>
    </xf>
    <xf numFmtId="0" fontId="0" fillId="0" borderId="4" xfId="0" applyBorder="1" applyAlignment="1">
      <alignment horizontal="center" vertical="center" wrapText="1"/>
    </xf>
    <xf numFmtId="164" fontId="0" fillId="0" borderId="5" xfId="0" applyNumberFormat="1" applyFill="1" applyBorder="1" applyAlignment="1">
      <alignment horizontal="center" vertical="center"/>
    </xf>
    <xf numFmtId="0" fontId="5" fillId="0" borderId="0" xfId="0" applyFont="1" applyAlignment="1">
      <alignment horizontal="center" vertical="center"/>
    </xf>
    <xf numFmtId="0" fontId="4" fillId="3" borderId="9"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49" fontId="0" fillId="0" borderId="4" xfId="0" applyNumberFormat="1" applyBorder="1" applyAlignment="1">
      <alignment horizontal="center" vertical="center"/>
    </xf>
    <xf numFmtId="49" fontId="0" fillId="0" borderId="0" xfId="0" applyNumberFormat="1" applyAlignment="1">
      <alignment horizontal="center" vertical="center"/>
    </xf>
    <xf numFmtId="49" fontId="0" fillId="0" borderId="5" xfId="0" applyNumberFormat="1" applyBorder="1" applyAlignment="1">
      <alignment horizontal="center" vertical="center"/>
    </xf>
    <xf numFmtId="49" fontId="0" fillId="0" borderId="4" xfId="0" applyNumberFormat="1" applyFill="1" applyBorder="1" applyAlignment="1">
      <alignment horizontal="center" vertical="center"/>
    </xf>
    <xf numFmtId="49" fontId="0" fillId="0" borderId="0" xfId="0" applyNumberFormat="1" applyBorder="1" applyAlignment="1">
      <alignment horizontal="center" vertical="center"/>
    </xf>
    <xf numFmtId="0" fontId="0" fillId="0" borderId="4" xfId="0" applyBorder="1" applyAlignment="1">
      <alignment vertical="top"/>
    </xf>
    <xf numFmtId="0" fontId="0" fillId="0" borderId="4" xfId="0" applyBorder="1" applyAlignment="1">
      <alignment vertical="top" wrapText="1"/>
    </xf>
    <xf numFmtId="0" fontId="0" fillId="0" borderId="0" xfId="0" applyBorder="1" applyAlignment="1">
      <alignment horizontal="center" vertical="center"/>
    </xf>
    <xf numFmtId="0" fontId="0" fillId="0" borderId="0" xfId="0" applyBorder="1" applyAlignment="1">
      <alignment vertical="center" wrapText="1"/>
    </xf>
    <xf numFmtId="166" fontId="0" fillId="0" borderId="4" xfId="0" applyNumberFormat="1" applyBorder="1" applyAlignment="1">
      <alignment vertical="center"/>
    </xf>
    <xf numFmtId="166" fontId="0" fillId="0" borderId="5" xfId="0" applyNumberFormat="1" applyBorder="1" applyAlignment="1">
      <alignment vertical="center"/>
    </xf>
    <xf numFmtId="166" fontId="0" fillId="0" borderId="4" xfId="0" applyNumberFormat="1" applyFill="1" applyBorder="1" applyAlignment="1">
      <alignment vertical="center"/>
    </xf>
    <xf numFmtId="166" fontId="0" fillId="0" borderId="0" xfId="0" applyNumberFormat="1" applyBorder="1" applyAlignment="1">
      <alignment vertical="center"/>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9" fontId="0" fillId="0" borderId="0" xfId="0" applyNumberFormat="1" applyBorder="1" applyAlignment="1">
      <alignment vertical="center"/>
    </xf>
    <xf numFmtId="0" fontId="0" fillId="0" borderId="4" xfId="0" applyBorder="1" applyAlignment="1">
      <alignment horizontal="right" vertical="center"/>
    </xf>
    <xf numFmtId="166" fontId="0" fillId="0" borderId="4" xfId="0" applyNumberFormat="1" applyBorder="1" applyAlignment="1">
      <alignment horizontal="right" vertical="center"/>
    </xf>
    <xf numFmtId="166" fontId="0" fillId="0" borderId="5" xfId="0" applyNumberFormat="1" applyBorder="1" applyAlignment="1">
      <alignment horizontal="right" vertical="center"/>
    </xf>
    <xf numFmtId="0" fontId="0" fillId="0" borderId="5" xfId="0" applyBorder="1" applyAlignment="1">
      <alignment horizontal="right" vertical="center"/>
    </xf>
    <xf numFmtId="9" fontId="0" fillId="0" borderId="4" xfId="0" applyNumberFormat="1" applyBorder="1" applyAlignment="1">
      <alignment horizontal="right" vertical="center"/>
    </xf>
    <xf numFmtId="9" fontId="0" fillId="0" borderId="4" xfId="0" applyNumberFormat="1" applyBorder="1" applyAlignment="1">
      <alignment horizontal="right"/>
    </xf>
    <xf numFmtId="9" fontId="1" fillId="5" borderId="0" xfId="0" applyNumberFormat="1" applyFont="1" applyFill="1" applyBorder="1" applyAlignment="1">
      <alignment vertical="center"/>
    </xf>
    <xf numFmtId="0" fontId="0" fillId="0" borderId="4" xfId="0" applyBorder="1" applyAlignment="1">
      <alignment horizontal="left" vertical="top" wrapText="1"/>
    </xf>
    <xf numFmtId="0" fontId="0" fillId="0" borderId="4" xfId="0" applyFill="1" applyBorder="1" applyAlignment="1">
      <alignment vertical="top"/>
    </xf>
    <xf numFmtId="9" fontId="0" fillId="0" borderId="4" xfId="2" applyFont="1" applyBorder="1" applyAlignment="1">
      <alignment vertical="center"/>
    </xf>
    <xf numFmtId="0" fontId="0" fillId="0" borderId="4" xfId="0" applyFill="1" applyBorder="1" applyAlignment="1">
      <alignment vertical="top" wrapText="1"/>
    </xf>
    <xf numFmtId="9" fontId="0" fillId="0" borderId="4" xfId="2" applyFont="1" applyFill="1" applyBorder="1" applyAlignment="1">
      <alignment vertical="center"/>
    </xf>
    <xf numFmtId="9" fontId="0" fillId="0" borderId="4" xfId="0" applyNumberFormat="1" applyFill="1" applyBorder="1" applyAlignment="1">
      <alignment vertical="center"/>
    </xf>
    <xf numFmtId="165" fontId="0" fillId="0" borderId="4" xfId="0" applyNumberFormat="1" applyFill="1" applyBorder="1" applyAlignment="1">
      <alignment vertical="center"/>
    </xf>
    <xf numFmtId="0" fontId="1" fillId="3" borderId="10" xfId="0" applyFont="1" applyFill="1" applyBorder="1" applyAlignment="1">
      <alignment horizontal="center" vertical="center" wrapText="1"/>
    </xf>
    <xf numFmtId="0" fontId="0" fillId="0" borderId="7" xfId="0" applyBorder="1" applyAlignment="1">
      <alignment vertical="top"/>
    </xf>
    <xf numFmtId="0" fontId="0" fillId="0" borderId="7" xfId="0" applyBorder="1" applyAlignment="1">
      <alignment vertical="top" wrapText="1"/>
    </xf>
    <xf numFmtId="0" fontId="0" fillId="0" borderId="7" xfId="0" applyFill="1" applyBorder="1" applyAlignment="1">
      <alignment vertical="top" wrapText="1"/>
    </xf>
    <xf numFmtId="9" fontId="0" fillId="0" borderId="4" xfId="0" applyNumberFormat="1" applyFill="1" applyBorder="1" applyAlignment="1">
      <alignment horizontal="right"/>
    </xf>
    <xf numFmtId="164" fontId="0" fillId="0" borderId="4" xfId="0" applyNumberFormat="1" applyBorder="1" applyAlignment="1">
      <alignment horizontal="left" vertical="center"/>
    </xf>
    <xf numFmtId="0" fontId="1" fillId="6" borderId="1" xfId="0" applyFont="1" applyFill="1" applyBorder="1" applyAlignment="1">
      <alignment vertical="center"/>
    </xf>
    <xf numFmtId="0" fontId="4" fillId="6" borderId="2" xfId="0" applyFont="1" applyFill="1" applyBorder="1" applyAlignment="1">
      <alignment horizontal="center" vertical="center"/>
    </xf>
    <xf numFmtId="0" fontId="0" fillId="0" borderId="5" xfId="0" applyFill="1" applyBorder="1" applyAlignment="1">
      <alignment horizontal="center" vertical="center"/>
    </xf>
    <xf numFmtId="0" fontId="5" fillId="0" borderId="5" xfId="0" applyFont="1" applyFill="1" applyBorder="1" applyAlignment="1">
      <alignment horizontal="center" vertical="center"/>
    </xf>
    <xf numFmtId="0" fontId="0" fillId="0" borderId="6" xfId="0" applyFill="1" applyBorder="1" applyAlignment="1">
      <alignment vertical="center"/>
    </xf>
    <xf numFmtId="165" fontId="0" fillId="0" borderId="5" xfId="0" applyNumberFormat="1" applyBorder="1" applyAlignment="1">
      <alignment vertical="center"/>
    </xf>
    <xf numFmtId="164" fontId="0" fillId="0" borderId="4" xfId="0" applyNumberFormat="1" applyFill="1" applyBorder="1" applyAlignment="1">
      <alignment horizontal="left" vertical="center"/>
    </xf>
    <xf numFmtId="49" fontId="0" fillId="0" borderId="7"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Fill="1" applyBorder="1" applyAlignment="1">
      <alignment horizontal="center" vertical="center"/>
    </xf>
    <xf numFmtId="0" fontId="0" fillId="7" borderId="5" xfId="0" applyFill="1" applyBorder="1" applyAlignment="1">
      <alignment horizontal="center" vertical="center" wrapText="1"/>
    </xf>
    <xf numFmtId="1" fontId="0" fillId="7" borderId="5" xfId="0" applyNumberFormat="1"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vertical="center" wrapText="1"/>
    </xf>
    <xf numFmtId="166" fontId="0" fillId="7" borderId="5" xfId="0" applyNumberFormat="1" applyFill="1" applyBorder="1" applyAlignment="1">
      <alignment vertical="center"/>
    </xf>
    <xf numFmtId="9" fontId="0" fillId="7" borderId="5" xfId="0" applyNumberFormat="1" applyFill="1" applyBorder="1" applyAlignment="1">
      <alignment vertical="center"/>
    </xf>
    <xf numFmtId="49" fontId="0" fillId="7" borderId="5" xfId="0" applyNumberFormat="1" applyFill="1" applyBorder="1" applyAlignment="1">
      <alignment horizontal="center" vertical="center"/>
    </xf>
    <xf numFmtId="0" fontId="0" fillId="7" borderId="5" xfId="0" applyFill="1" applyBorder="1" applyAlignment="1">
      <alignment vertical="center"/>
    </xf>
    <xf numFmtId="0" fontId="0" fillId="7" borderId="0" xfId="0" applyFill="1" applyAlignment="1">
      <alignment vertical="center"/>
    </xf>
    <xf numFmtId="0" fontId="0" fillId="7" borderId="4" xfId="0" applyFont="1" applyFill="1" applyBorder="1" applyAlignment="1">
      <alignment horizontal="center" vertical="center"/>
    </xf>
    <xf numFmtId="0" fontId="5" fillId="7" borderId="4" xfId="0" applyFont="1" applyFill="1" applyBorder="1" applyAlignment="1">
      <alignment horizontal="center" vertical="center"/>
    </xf>
    <xf numFmtId="0" fontId="0" fillId="7" borderId="4" xfId="0" applyFill="1" applyBorder="1" applyAlignment="1">
      <alignment horizontal="center" vertical="center" wrapText="1"/>
    </xf>
    <xf numFmtId="1" fontId="0" fillId="7" borderId="4" xfId="0" applyNumberFormat="1" applyFill="1" applyBorder="1" applyAlignment="1">
      <alignment horizontal="center" vertical="center"/>
    </xf>
    <xf numFmtId="0" fontId="0" fillId="7" borderId="7" xfId="0" applyFill="1" applyBorder="1" applyAlignment="1">
      <alignment vertical="center" wrapText="1"/>
    </xf>
    <xf numFmtId="166" fontId="0" fillId="7" borderId="4" xfId="0" applyNumberFormat="1" applyFill="1" applyBorder="1" applyAlignment="1">
      <alignment vertical="center"/>
    </xf>
    <xf numFmtId="0" fontId="0" fillId="7" borderId="4" xfId="0" applyFill="1" applyBorder="1" applyAlignment="1">
      <alignment vertical="center"/>
    </xf>
    <xf numFmtId="0" fontId="0" fillId="7" borderId="4" xfId="0" applyFill="1" applyBorder="1" applyAlignment="1">
      <alignment horizontal="center" vertical="center"/>
    </xf>
    <xf numFmtId="49" fontId="0" fillId="7" borderId="4" xfId="0" applyNumberFormat="1" applyFill="1" applyBorder="1" applyAlignment="1">
      <alignment horizontal="center" vertical="center"/>
    </xf>
    <xf numFmtId="9" fontId="0" fillId="7" borderId="4" xfId="0" applyNumberFormat="1" applyFill="1" applyBorder="1" applyAlignment="1">
      <alignment vertical="center"/>
    </xf>
    <xf numFmtId="0" fontId="0" fillId="7" borderId="4" xfId="0" applyFill="1" applyBorder="1" applyAlignment="1">
      <alignment vertical="center" wrapText="1"/>
    </xf>
    <xf numFmtId="0" fontId="5" fillId="7" borderId="5" xfId="0" applyFont="1" applyFill="1" applyBorder="1" applyAlignment="1">
      <alignment horizontal="center" vertical="center"/>
    </xf>
    <xf numFmtId="164" fontId="0" fillId="7" borderId="4" xfId="0" applyNumberFormat="1" applyFill="1" applyBorder="1" applyAlignment="1">
      <alignment horizontal="center" vertical="center"/>
    </xf>
    <xf numFmtId="165" fontId="0" fillId="7" borderId="4" xfId="0" applyNumberFormat="1" applyFill="1" applyBorder="1" applyAlignment="1">
      <alignment vertical="center"/>
    </xf>
    <xf numFmtId="0" fontId="0" fillId="7" borderId="7" xfId="0" applyFill="1" applyBorder="1" applyAlignment="1">
      <alignment vertical="top" wrapText="1"/>
    </xf>
    <xf numFmtId="0" fontId="0" fillId="0" borderId="0" xfId="0" applyBorder="1" applyAlignment="1">
      <alignment vertical="top" wrapText="1"/>
    </xf>
    <xf numFmtId="49" fontId="6" fillId="0" borderId="7" xfId="0" applyNumberFormat="1" applyFont="1" applyBorder="1" applyAlignment="1">
      <alignment horizontal="center" vertical="center"/>
    </xf>
    <xf numFmtId="0" fontId="6" fillId="0" borderId="4" xfId="0" applyFont="1" applyBorder="1" applyAlignment="1">
      <alignment vertical="center" wrapText="1"/>
    </xf>
    <xf numFmtId="0" fontId="1" fillId="6" borderId="2" xfId="0" applyFont="1" applyFill="1" applyBorder="1" applyAlignment="1">
      <alignment vertical="center"/>
    </xf>
    <xf numFmtId="0" fontId="1" fillId="6" borderId="2" xfId="0" applyFont="1" applyFill="1" applyBorder="1" applyAlignment="1">
      <alignment vertical="center" wrapText="1"/>
    </xf>
    <xf numFmtId="164" fontId="1" fillId="6" borderId="2" xfId="0" applyNumberFormat="1" applyFont="1" applyFill="1" applyBorder="1" applyAlignment="1">
      <alignment horizontal="left" vertical="center"/>
    </xf>
    <xf numFmtId="49" fontId="1" fillId="6" borderId="2" xfId="0" applyNumberFormat="1" applyFont="1" applyFill="1" applyBorder="1" applyAlignment="1">
      <alignment horizontal="center" vertical="center"/>
    </xf>
    <xf numFmtId="0" fontId="1" fillId="6" borderId="3" xfId="0" applyFont="1" applyFill="1" applyBorder="1" applyAlignment="1">
      <alignment vertical="center"/>
    </xf>
    <xf numFmtId="0" fontId="0" fillId="7" borderId="13" xfId="0" applyFill="1" applyBorder="1" applyAlignment="1">
      <alignment vertical="top" wrapText="1"/>
    </xf>
    <xf numFmtId="0" fontId="0" fillId="0" borderId="13" xfId="0" applyBorder="1" applyAlignment="1">
      <alignment vertical="top" wrapText="1"/>
    </xf>
    <xf numFmtId="0" fontId="1" fillId="4" borderId="0" xfId="0" applyFont="1" applyFill="1" applyBorder="1" applyAlignment="1">
      <alignment horizontal="center" vertical="center" wrapText="1"/>
    </xf>
    <xf numFmtId="3" fontId="1" fillId="4" borderId="0" xfId="0" applyNumberFormat="1" applyFont="1" applyFill="1" applyBorder="1" applyAlignment="1">
      <alignment horizontal="center" vertical="center"/>
    </xf>
    <xf numFmtId="0" fontId="0" fillId="8" borderId="14" xfId="0" applyFill="1" applyBorder="1" applyAlignment="1">
      <alignment vertical="center"/>
    </xf>
    <xf numFmtId="0" fontId="0" fillId="8" borderId="4" xfId="0" applyFill="1" applyBorder="1" applyAlignment="1">
      <alignment vertical="center"/>
    </xf>
    <xf numFmtId="0" fontId="0" fillId="8" borderId="0" xfId="0" applyFill="1" applyAlignment="1">
      <alignment vertical="center"/>
    </xf>
    <xf numFmtId="0" fontId="1" fillId="8" borderId="11" xfId="0" applyFont="1" applyFill="1" applyBorder="1" applyAlignment="1">
      <alignment vertical="center" wrapText="1"/>
    </xf>
    <xf numFmtId="0" fontId="0" fillId="8" borderId="4" xfId="0" applyFill="1" applyBorder="1" applyAlignment="1">
      <alignment vertical="center" wrapText="1"/>
    </xf>
    <xf numFmtId="49" fontId="0" fillId="8" borderId="14" xfId="0" applyNumberFormat="1" applyFill="1" applyBorder="1" applyAlignment="1">
      <alignment horizontal="center" vertical="center"/>
    </xf>
    <xf numFmtId="49" fontId="0" fillId="8" borderId="4" xfId="0" applyNumberFormat="1" applyFill="1" applyBorder="1" applyAlignment="1">
      <alignment horizontal="center" vertical="center"/>
    </xf>
    <xf numFmtId="0" fontId="0" fillId="6" borderId="16" xfId="0" applyFill="1" applyBorder="1" applyAlignment="1">
      <alignment vertical="center"/>
    </xf>
    <xf numFmtId="0" fontId="0" fillId="0" borderId="4" xfId="0"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0" fillId="0" borderId="7" xfId="0" applyFill="1" applyBorder="1" applyAlignment="1">
      <alignment vertical="center" wrapText="1"/>
    </xf>
    <xf numFmtId="1" fontId="0" fillId="0" borderId="4" xfId="0" applyNumberFormat="1" applyFill="1" applyBorder="1" applyAlignment="1">
      <alignment horizontal="center" vertical="center"/>
    </xf>
    <xf numFmtId="0" fontId="5" fillId="0" borderId="4" xfId="0" applyFont="1" applyFill="1" applyBorder="1" applyAlignment="1">
      <alignment horizontal="center" vertical="center"/>
    </xf>
    <xf numFmtId="166" fontId="0" fillId="0" borderId="4" xfId="0" applyNumberFormat="1" applyFill="1" applyBorder="1" applyAlignment="1">
      <alignment vertical="center"/>
    </xf>
    <xf numFmtId="9" fontId="0" fillId="0" borderId="4" xfId="0" applyNumberFormat="1" applyFill="1" applyBorder="1" applyAlignment="1">
      <alignment vertical="center"/>
    </xf>
    <xf numFmtId="1" fontId="0" fillId="0" borderId="4" xfId="0" applyNumberFormat="1" applyBorder="1" applyAlignment="1">
      <alignment horizontal="center" vertical="center" wrapText="1"/>
    </xf>
    <xf numFmtId="49" fontId="0" fillId="8" borderId="15" xfId="0" applyNumberFormat="1" applyFill="1" applyBorder="1" applyAlignment="1">
      <alignment horizontal="left" vertical="center"/>
    </xf>
    <xf numFmtId="0" fontId="5" fillId="0" borderId="0" xfId="0" applyFont="1" applyBorder="1" applyAlignment="1">
      <alignment horizontal="center" vertical="center"/>
    </xf>
    <xf numFmtId="166" fontId="0" fillId="0" borderId="0" xfId="1" applyNumberFormat="1" applyFont="1" applyBorder="1" applyAlignment="1">
      <alignment vertical="center"/>
    </xf>
    <xf numFmtId="166" fontId="0" fillId="0" borderId="0" xfId="1" applyNumberFormat="1" applyFont="1" applyBorder="1" applyAlignment="1">
      <alignment horizontal="right" vertical="center"/>
    </xf>
    <xf numFmtId="16" fontId="0" fillId="0" borderId="17" xfId="0" applyNumberFormat="1" applyFont="1" applyBorder="1" applyAlignment="1">
      <alignment vertical="top" wrapText="1"/>
    </xf>
    <xf numFmtId="0" fontId="0" fillId="8" borderId="0" xfId="0" applyFill="1" applyBorder="1" applyAlignment="1">
      <alignment vertical="center"/>
    </xf>
    <xf numFmtId="1" fontId="1" fillId="4" borderId="0" xfId="0" applyNumberFormat="1" applyFont="1" applyFill="1" applyBorder="1" applyAlignment="1">
      <alignment horizontal="center" vertical="center"/>
    </xf>
    <xf numFmtId="166" fontId="0" fillId="7" borderId="5" xfId="1" applyNumberFormat="1" applyFont="1" applyFill="1" applyBorder="1" applyAlignment="1">
      <alignment vertical="center"/>
    </xf>
    <xf numFmtId="166" fontId="0" fillId="7" borderId="5" xfId="1" applyNumberFormat="1" applyFont="1" applyFill="1" applyBorder="1" applyAlignment="1">
      <alignment horizontal="right" vertical="center"/>
    </xf>
    <xf numFmtId="16" fontId="0" fillId="7" borderId="6" xfId="0" applyNumberFormat="1" applyFont="1" applyFill="1" applyBorder="1" applyAlignment="1">
      <alignment vertical="top" wrapText="1"/>
    </xf>
    <xf numFmtId="0" fontId="4" fillId="6" borderId="0" xfId="0" applyFont="1" applyFill="1" applyBorder="1" applyAlignment="1">
      <alignment horizontal="center" vertical="center"/>
    </xf>
    <xf numFmtId="0" fontId="0" fillId="6" borderId="18" xfId="0" applyFill="1" applyBorder="1" applyAlignment="1">
      <alignment vertical="center"/>
    </xf>
    <xf numFmtId="166" fontId="0" fillId="0" borderId="5" xfId="0" applyNumberFormat="1" applyBorder="1" applyAlignment="1">
      <alignment horizontal="center" vertical="center" wrapText="1"/>
    </xf>
    <xf numFmtId="166" fontId="0" fillId="0" borderId="4" xfId="0" applyNumberFormat="1" applyFill="1" applyBorder="1" applyAlignment="1">
      <alignment horizontal="center" vertical="center"/>
    </xf>
    <xf numFmtId="166" fontId="0" fillId="0" borderId="4" xfId="0" applyNumberFormat="1" applyBorder="1" applyAlignment="1">
      <alignment horizontal="center" vertical="center"/>
    </xf>
    <xf numFmtId="166" fontId="0" fillId="0" borderId="4" xfId="0" applyNumberFormat="1" applyBorder="1" applyAlignment="1">
      <alignment horizontal="center" vertical="center" wrapText="1"/>
    </xf>
    <xf numFmtId="0" fontId="5" fillId="7" borderId="4" xfId="0" applyFont="1" applyFill="1" applyBorder="1" applyAlignment="1">
      <alignment horizontal="center" vertical="center" wrapText="1"/>
    </xf>
    <xf numFmtId="0" fontId="0" fillId="0" borderId="4" xfId="0" applyFont="1" applyBorder="1" applyAlignment="1">
      <alignment horizontal="center" vertical="center"/>
    </xf>
    <xf numFmtId="0" fontId="7" fillId="0" borderId="0" xfId="0" applyFont="1" applyFill="1" applyAlignment="1">
      <alignment vertical="center"/>
    </xf>
    <xf numFmtId="0" fontId="7" fillId="0" borderId="0" xfId="0" applyFont="1" applyAlignment="1">
      <alignment vertical="center"/>
    </xf>
    <xf numFmtId="0" fontId="8" fillId="6" borderId="2" xfId="0" applyFont="1" applyFill="1" applyBorder="1" applyAlignment="1">
      <alignment horizontal="center" vertical="center"/>
    </xf>
    <xf numFmtId="0" fontId="8" fillId="6" borderId="2" xfId="0" applyFont="1" applyFill="1" applyBorder="1" applyAlignment="1">
      <alignment vertical="center"/>
    </xf>
    <xf numFmtId="0" fontId="8" fillId="6" borderId="2" xfId="0" applyFont="1" applyFill="1" applyBorder="1" applyAlignment="1">
      <alignment vertical="center" wrapText="1"/>
    </xf>
    <xf numFmtId="164" fontId="8" fillId="6" borderId="2" xfId="0" applyNumberFormat="1" applyFont="1" applyFill="1" applyBorder="1" applyAlignment="1">
      <alignment horizontal="left" vertical="center"/>
    </xf>
    <xf numFmtId="49" fontId="8" fillId="6" borderId="2" xfId="0" applyNumberFormat="1" applyFont="1" applyFill="1" applyBorder="1" applyAlignment="1">
      <alignment horizontal="center" vertical="center"/>
    </xf>
    <xf numFmtId="0" fontId="8" fillId="6" borderId="8"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5"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0" fontId="0" fillId="0" borderId="14" xfId="0" applyBorder="1" applyAlignment="1">
      <alignment horizontal="center" vertical="center"/>
    </xf>
    <xf numFmtId="166" fontId="0" fillId="0" borderId="14" xfId="0" applyNumberFormat="1" applyBorder="1" applyAlignment="1">
      <alignment vertical="center"/>
    </xf>
    <xf numFmtId="0" fontId="0" fillId="0" borderId="14" xfId="0" applyBorder="1" applyAlignment="1">
      <alignment vertical="center"/>
    </xf>
    <xf numFmtId="49" fontId="0" fillId="0" borderId="14" xfId="0" applyNumberFormat="1" applyBorder="1" applyAlignment="1">
      <alignment horizontal="center" vertical="center"/>
    </xf>
    <xf numFmtId="0" fontId="7" fillId="6" borderId="19" xfId="0" applyFont="1" applyFill="1" applyBorder="1" applyAlignment="1">
      <alignment vertical="center"/>
    </xf>
    <xf numFmtId="166" fontId="0" fillId="0" borderId="4" xfId="0" applyNumberFormat="1" applyFill="1" applyBorder="1" applyAlignment="1">
      <alignment horizontal="center" vertical="center" wrapText="1"/>
    </xf>
    <xf numFmtId="0" fontId="0" fillId="0" borderId="0" xfId="0" applyAlignment="1">
      <alignment horizontal="center" vertical="center"/>
    </xf>
    <xf numFmtId="165" fontId="0" fillId="7" borderId="4" xfId="0" applyNumberFormat="1" applyFill="1" applyBorder="1" applyAlignment="1">
      <alignment horizontal="center" vertical="center"/>
    </xf>
    <xf numFmtId="166" fontId="0" fillId="7" borderId="4" xfId="0" applyNumberFormat="1" applyFill="1" applyBorder="1" applyAlignment="1">
      <alignment horizontal="center" vertical="center"/>
    </xf>
    <xf numFmtId="0" fontId="1" fillId="6" borderId="2" xfId="0" applyFont="1" applyFill="1" applyBorder="1" applyAlignment="1">
      <alignment horizontal="center" vertical="center"/>
    </xf>
    <xf numFmtId="166" fontId="0" fillId="7" borderId="5" xfId="0" applyNumberFormat="1" applyFill="1" applyBorder="1" applyAlignment="1">
      <alignment horizontal="center" vertical="center"/>
    </xf>
    <xf numFmtId="166" fontId="0" fillId="7" borderId="5" xfId="1" applyNumberFormat="1" applyFont="1" applyFill="1" applyBorder="1" applyAlignment="1">
      <alignment horizontal="center" vertical="center" wrapText="1"/>
    </xf>
    <xf numFmtId="166" fontId="0" fillId="0" borderId="0" xfId="1" applyNumberFormat="1" applyFont="1" applyBorder="1" applyAlignment="1">
      <alignment horizontal="center" vertical="center"/>
    </xf>
    <xf numFmtId="165" fontId="0" fillId="0" borderId="4" xfId="0" applyNumberFormat="1" applyBorder="1" applyAlignment="1">
      <alignment horizontal="center" vertical="center"/>
    </xf>
    <xf numFmtId="165" fontId="0" fillId="0" borderId="4" xfId="0" applyNumberFormat="1" applyFill="1" applyBorder="1" applyAlignment="1">
      <alignment horizontal="center" vertical="center"/>
    </xf>
    <xf numFmtId="165" fontId="0" fillId="0" borderId="5" xfId="0" applyNumberFormat="1" applyBorder="1" applyAlignment="1">
      <alignment horizontal="center" vertical="center"/>
    </xf>
    <xf numFmtId="0" fontId="0" fillId="6" borderId="20" xfId="0" applyFill="1" applyBorder="1" applyAlignment="1">
      <alignment vertical="center"/>
    </xf>
    <xf numFmtId="0" fontId="0" fillId="6" borderId="20" xfId="0" applyFill="1" applyBorder="1" applyAlignment="1">
      <alignment vertical="center" wrapText="1"/>
    </xf>
    <xf numFmtId="0" fontId="0" fillId="6" borderId="12" xfId="0" applyFill="1" applyBorder="1" applyAlignment="1">
      <alignment horizontal="center" vertical="center"/>
    </xf>
    <xf numFmtId="166" fontId="0" fillId="6" borderId="20" xfId="0" applyNumberFormat="1" applyFill="1" applyBorder="1" applyAlignment="1">
      <alignment vertical="center"/>
    </xf>
    <xf numFmtId="49" fontId="0" fillId="6" borderId="20" xfId="0" applyNumberFormat="1" applyFill="1" applyBorder="1" applyAlignment="1">
      <alignment horizontal="center" vertical="center"/>
    </xf>
    <xf numFmtId="0" fontId="9" fillId="6" borderId="21" xfId="0" applyFont="1" applyFill="1" applyBorder="1" applyAlignment="1">
      <alignment vertical="center"/>
    </xf>
    <xf numFmtId="0" fontId="9" fillId="6" borderId="21" xfId="0" applyFont="1" applyFill="1" applyBorder="1" applyAlignment="1">
      <alignment vertical="center" wrapText="1"/>
    </xf>
    <xf numFmtId="0" fontId="9" fillId="6" borderId="21" xfId="0" applyFont="1" applyFill="1" applyBorder="1" applyAlignment="1">
      <alignment horizontal="center" vertical="center"/>
    </xf>
    <xf numFmtId="166" fontId="9" fillId="6" borderId="21" xfId="0" applyNumberFormat="1" applyFont="1" applyFill="1" applyBorder="1" applyAlignment="1">
      <alignment vertical="center"/>
    </xf>
    <xf numFmtId="49" fontId="9" fillId="6" borderId="21"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0" fillId="6" borderId="4" xfId="0" applyFont="1" applyFill="1" applyBorder="1" applyAlignment="1">
      <alignment horizontal="center" vertical="center"/>
    </xf>
    <xf numFmtId="0" fontId="1" fillId="0" borderId="4" xfId="0" applyFont="1" applyBorder="1" applyAlignment="1">
      <alignment horizontal="center" vertical="center"/>
    </xf>
    <xf numFmtId="0" fontId="0" fillId="7" borderId="4" xfId="0" applyFill="1" applyBorder="1" applyAlignment="1">
      <alignment horizontal="left" vertical="center"/>
    </xf>
    <xf numFmtId="0" fontId="5" fillId="7" borderId="4" xfId="0" applyFont="1" applyFill="1" applyBorder="1" applyAlignment="1">
      <alignment horizontal="left" vertical="center"/>
    </xf>
    <xf numFmtId="0" fontId="0" fillId="7" borderId="4" xfId="0" applyFill="1" applyBorder="1" applyAlignment="1">
      <alignment horizontal="left" vertical="center" wrapText="1"/>
    </xf>
    <xf numFmtId="164" fontId="0" fillId="7" borderId="4" xfId="0" applyNumberFormat="1" applyFill="1" applyBorder="1" applyAlignment="1">
      <alignment horizontal="left" vertical="center"/>
    </xf>
    <xf numFmtId="0" fontId="0" fillId="7" borderId="7" xfId="0" applyFill="1" applyBorder="1" applyAlignment="1">
      <alignment horizontal="left" vertical="center" wrapText="1"/>
    </xf>
    <xf numFmtId="166" fontId="0" fillId="7" borderId="4" xfId="0" applyNumberFormat="1" applyFill="1" applyBorder="1" applyAlignment="1">
      <alignment horizontal="left" vertical="center"/>
    </xf>
    <xf numFmtId="165" fontId="0" fillId="7" borderId="4" xfId="0" applyNumberFormat="1" applyFill="1" applyBorder="1" applyAlignment="1">
      <alignment horizontal="left" vertical="center"/>
    </xf>
    <xf numFmtId="49" fontId="0" fillId="7" borderId="4" xfId="0" applyNumberFormat="1" applyFill="1" applyBorder="1" applyAlignment="1">
      <alignment horizontal="left" vertical="center"/>
    </xf>
    <xf numFmtId="0" fontId="0" fillId="0" borderId="0" xfId="0" applyFill="1" applyAlignment="1">
      <alignment horizontal="left" vertical="center"/>
    </xf>
    <xf numFmtId="0" fontId="10" fillId="6" borderId="12" xfId="0" applyFont="1" applyFill="1" applyBorder="1" applyAlignment="1">
      <alignment horizontal="left" vertical="center"/>
    </xf>
    <xf numFmtId="0" fontId="10" fillId="6" borderId="1" xfId="0" applyFont="1" applyFill="1" applyBorder="1" applyAlignment="1">
      <alignment horizontal="center" vertical="center"/>
    </xf>
    <xf numFmtId="0" fontId="2" fillId="0" borderId="0" xfId="0" applyFont="1" applyAlignment="1">
      <alignment vertical="center"/>
    </xf>
    <xf numFmtId="0" fontId="10" fillId="6" borderId="1"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Alignment="1">
      <alignment vertical="center"/>
    </xf>
    <xf numFmtId="0" fontId="0" fillId="0" borderId="4" xfId="0" applyFont="1" applyFill="1" applyBorder="1" applyAlignment="1">
      <alignment vertical="center"/>
    </xf>
    <xf numFmtId="166" fontId="0" fillId="0" borderId="4" xfId="0" applyNumberFormat="1" applyFont="1" applyFill="1" applyBorder="1" applyAlignment="1">
      <alignment vertical="center"/>
    </xf>
    <xf numFmtId="49" fontId="0" fillId="0" borderId="4"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wrapText="1"/>
    </xf>
    <xf numFmtId="49" fontId="0" fillId="0" borderId="4" xfId="0" applyNumberFormat="1" applyFill="1" applyBorder="1" applyAlignment="1">
      <alignment horizontal="center" vertical="center" wrapText="1"/>
    </xf>
    <xf numFmtId="49" fontId="0" fillId="0" borderId="4" xfId="0" applyNumberFormat="1" applyBorder="1" applyAlignment="1">
      <alignment horizontal="center" vertical="center" wrapText="1"/>
    </xf>
    <xf numFmtId="49" fontId="1" fillId="3" borderId="23" xfId="0" applyNumberFormat="1" applyFont="1" applyFill="1" applyBorder="1" applyAlignment="1">
      <alignment horizontal="center" vertical="center" wrapText="1"/>
    </xf>
    <xf numFmtId="49" fontId="0" fillId="6" borderId="22" xfId="0" applyNumberFormat="1" applyFill="1" applyBorder="1" applyAlignment="1">
      <alignment horizontal="center" vertical="center"/>
    </xf>
    <xf numFmtId="0" fontId="0" fillId="0" borderId="4" xfId="0" applyFont="1" applyFill="1" applyBorder="1" applyAlignment="1">
      <alignment horizontal="center" vertic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center" vertical="center" wrapText="1"/>
    </xf>
    <xf numFmtId="49" fontId="0" fillId="7" borderId="7" xfId="0" applyNumberFormat="1" applyFill="1" applyBorder="1" applyAlignment="1">
      <alignment horizontal="center" vertical="center"/>
    </xf>
    <xf numFmtId="0" fontId="0" fillId="0" borderId="5" xfId="0" applyFont="1" applyFill="1" applyBorder="1" applyAlignment="1">
      <alignment horizontal="center" vertical="center" wrapText="1"/>
    </xf>
    <xf numFmtId="166" fontId="0" fillId="7" borderId="5" xfId="0" applyNumberFormat="1" applyFill="1" applyBorder="1" applyAlignment="1">
      <alignment horizontal="center" vertical="center" wrapText="1"/>
    </xf>
    <xf numFmtId="9" fontId="0" fillId="7" borderId="4" xfId="0" applyNumberFormat="1" applyFill="1" applyBorder="1" applyAlignment="1">
      <alignment horizontal="right" vertical="center"/>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4" fillId="7" borderId="0" xfId="0" applyFont="1" applyFill="1" applyBorder="1" applyAlignment="1">
      <alignment horizontal="center" vertical="center"/>
    </xf>
    <xf numFmtId="0" fontId="9" fillId="7" borderId="21" xfId="0" applyFont="1" applyFill="1" applyBorder="1" applyAlignment="1">
      <alignment vertical="center"/>
    </xf>
    <xf numFmtId="0" fontId="9" fillId="7" borderId="21" xfId="0" applyFont="1" applyFill="1" applyBorder="1" applyAlignment="1">
      <alignment vertical="center" wrapText="1"/>
    </xf>
    <xf numFmtId="0" fontId="9" fillId="7" borderId="21" xfId="0" applyFont="1" applyFill="1" applyBorder="1" applyAlignment="1">
      <alignment horizontal="center" vertical="center"/>
    </xf>
    <xf numFmtId="166" fontId="9" fillId="7" borderId="21" xfId="0" applyNumberFormat="1" applyFont="1" applyFill="1" applyBorder="1" applyAlignment="1">
      <alignment vertical="center"/>
    </xf>
    <xf numFmtId="49" fontId="9" fillId="7" borderId="21" xfId="0" applyNumberFormat="1" applyFont="1" applyFill="1" applyBorder="1" applyAlignment="1">
      <alignment horizontal="center" vertical="center"/>
    </xf>
    <xf numFmtId="0" fontId="0" fillId="7" borderId="18" xfId="0" applyFill="1" applyBorder="1" applyAlignment="1">
      <alignment vertical="center"/>
    </xf>
    <xf numFmtId="0" fontId="0" fillId="7" borderId="0" xfId="0" applyFill="1" applyBorder="1" applyAlignment="1">
      <alignment vertical="center"/>
    </xf>
    <xf numFmtId="49" fontId="0" fillId="0" borderId="7" xfId="0" applyNumberFormat="1" applyBorder="1" applyAlignment="1">
      <alignment horizontal="center" vertical="center" wrapText="1"/>
    </xf>
    <xf numFmtId="0" fontId="0" fillId="6" borderId="20" xfId="0" applyFill="1" applyBorder="1" applyAlignment="1">
      <alignment horizontal="center" vertical="center"/>
    </xf>
    <xf numFmtId="0" fontId="0" fillId="0" borderId="0" xfId="0" applyAlignment="1">
      <alignment horizontal="center"/>
    </xf>
    <xf numFmtId="0" fontId="1" fillId="6" borderId="20" xfId="0" applyFont="1" applyFill="1" applyBorder="1" applyAlignment="1">
      <alignment horizontal="center" vertical="center"/>
    </xf>
    <xf numFmtId="0" fontId="1" fillId="6" borderId="22" xfId="0" applyFont="1" applyFill="1" applyBorder="1" applyAlignment="1">
      <alignment horizontal="center" vertical="center"/>
    </xf>
    <xf numFmtId="0" fontId="1" fillId="7"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7"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xf numFmtId="0" fontId="10" fillId="6" borderId="25" xfId="0" applyFont="1" applyFill="1" applyBorder="1" applyAlignment="1">
      <alignment horizontal="left" vertical="center"/>
    </xf>
    <xf numFmtId="0" fontId="7" fillId="6" borderId="22" xfId="0" applyFont="1" applyFill="1" applyBorder="1" applyAlignment="1">
      <alignment horizontal="center" vertical="center"/>
    </xf>
    <xf numFmtId="0" fontId="7" fillId="6" borderId="22" xfId="0" applyFont="1" applyFill="1" applyBorder="1" applyAlignment="1">
      <alignment vertical="center"/>
    </xf>
    <xf numFmtId="0" fontId="7" fillId="6" borderId="22" xfId="0" applyFont="1" applyFill="1" applyBorder="1" applyAlignment="1">
      <alignment vertical="center" wrapText="1"/>
    </xf>
    <xf numFmtId="164" fontId="7" fillId="6" borderId="22" xfId="0" applyNumberFormat="1" applyFont="1" applyFill="1" applyBorder="1" applyAlignment="1">
      <alignment horizontal="left" vertical="center"/>
    </xf>
    <xf numFmtId="166" fontId="7" fillId="6" borderId="22" xfId="0" applyNumberFormat="1" applyFont="1" applyFill="1" applyBorder="1" applyAlignment="1">
      <alignment vertical="center"/>
    </xf>
    <xf numFmtId="49" fontId="7" fillId="6" borderId="22" xfId="0" applyNumberFormat="1" applyFont="1" applyFill="1" applyBorder="1" applyAlignment="1">
      <alignment horizontal="center" vertical="center"/>
    </xf>
    <xf numFmtId="0" fontId="0" fillId="9" borderId="4" xfId="0" applyFill="1" applyBorder="1" applyAlignment="1">
      <alignment horizontal="center" vertical="center"/>
    </xf>
    <xf numFmtId="0" fontId="0" fillId="9" borderId="4" xfId="0" applyFill="1" applyBorder="1" applyAlignment="1">
      <alignment horizontal="center" vertical="center" wrapText="1"/>
    </xf>
    <xf numFmtId="0" fontId="1" fillId="0" borderId="4" xfId="0" applyFont="1" applyFill="1" applyBorder="1" applyAlignment="1">
      <alignment horizontal="left" vertical="center"/>
    </xf>
    <xf numFmtId="164" fontId="0" fillId="0" borderId="4" xfId="0" applyNumberFormat="1" applyFont="1" applyFill="1" applyBorder="1" applyAlignment="1">
      <alignment horizontal="left" vertical="center"/>
    </xf>
    <xf numFmtId="164" fontId="0" fillId="0" borderId="4" xfId="0" applyNumberFormat="1" applyFont="1" applyFill="1" applyBorder="1" applyAlignment="1">
      <alignment horizontal="center" vertical="center"/>
    </xf>
    <xf numFmtId="0" fontId="0" fillId="0" borderId="4" xfId="0" applyFont="1" applyFill="1" applyBorder="1" applyAlignment="1">
      <alignment vertical="center" wrapText="1"/>
    </xf>
    <xf numFmtId="0" fontId="0" fillId="0" borderId="7" xfId="0" applyFont="1" applyFill="1" applyBorder="1" applyAlignment="1">
      <alignment vertical="center"/>
    </xf>
    <xf numFmtId="1" fontId="0" fillId="0" borderId="4" xfId="0" applyNumberFormat="1" applyFont="1" applyFill="1" applyBorder="1" applyAlignment="1">
      <alignment horizontal="center" vertical="center"/>
    </xf>
    <xf numFmtId="9" fontId="0" fillId="7" borderId="4" xfId="2" applyFont="1" applyFill="1" applyBorder="1" applyAlignment="1">
      <alignment vertical="center"/>
    </xf>
    <xf numFmtId="0" fontId="0" fillId="10" borderId="0" xfId="0" applyFill="1" applyAlignment="1">
      <alignment vertical="center"/>
    </xf>
    <xf numFmtId="9"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9" fontId="0" fillId="0" borderId="4" xfId="0" applyNumberFormat="1" applyFill="1" applyBorder="1" applyAlignment="1">
      <alignment horizontal="center" vertical="center"/>
    </xf>
    <xf numFmtId="0" fontId="2"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1" fillId="3" borderId="26" xfId="0" applyFont="1" applyFill="1" applyBorder="1" applyAlignment="1">
      <alignment horizontal="center" vertical="center" wrapText="1"/>
    </xf>
    <xf numFmtId="0" fontId="0" fillId="0" borderId="4" xfId="0" applyBorder="1" applyAlignment="1">
      <alignment wrapText="1"/>
    </xf>
    <xf numFmtId="0" fontId="0" fillId="0" borderId="0" xfId="0" applyAlignment="1">
      <alignment wrapText="1"/>
    </xf>
    <xf numFmtId="167" fontId="0" fillId="0" borderId="4" xfId="0" applyNumberFormat="1" applyBorder="1" applyAlignment="1">
      <alignment horizontal="center" vertical="center"/>
    </xf>
    <xf numFmtId="9" fontId="0" fillId="0" borderId="0" xfId="0" applyNumberFormat="1" applyAlignment="1">
      <alignment vertical="center"/>
    </xf>
    <xf numFmtId="9" fontId="1" fillId="2" borderId="9" xfId="0" applyNumberFormat="1" applyFont="1" applyFill="1" applyBorder="1" applyAlignment="1">
      <alignment horizontal="center" vertical="center" wrapText="1"/>
    </xf>
    <xf numFmtId="9" fontId="0" fillId="0" borderId="0" xfId="0" applyNumberFormat="1"/>
    <xf numFmtId="9" fontId="0" fillId="0" borderId="4" xfId="0" applyNumberFormat="1" applyBorder="1" applyAlignment="1">
      <alignment horizontal="center" vertical="center"/>
    </xf>
    <xf numFmtId="0" fontId="0" fillId="3" borderId="0" xfId="0" applyFill="1"/>
    <xf numFmtId="9" fontId="1" fillId="11" borderId="29" xfId="0" applyNumberFormat="1" applyFont="1" applyFill="1" applyBorder="1" applyAlignment="1">
      <alignment horizontal="center" vertical="center" wrapText="1"/>
    </xf>
    <xf numFmtId="0" fontId="0" fillId="0" borderId="0" xfId="0" applyFill="1"/>
    <xf numFmtId="0" fontId="1" fillId="12" borderId="0" xfId="0" applyFont="1" applyFill="1" applyBorder="1" applyAlignment="1">
      <alignment horizontal="center" vertical="center"/>
    </xf>
    <xf numFmtId="0" fontId="1" fillId="12" borderId="0" xfId="0" applyFont="1" applyFill="1"/>
    <xf numFmtId="0" fontId="1" fillId="12" borderId="0" xfId="0" applyFont="1" applyFill="1" applyAlignment="1">
      <alignment wrapText="1"/>
    </xf>
    <xf numFmtId="0" fontId="1" fillId="3" borderId="11" xfId="0" applyFont="1" applyFill="1" applyBorder="1" applyAlignment="1">
      <alignment horizontal="center" vertical="center" wrapText="1"/>
    </xf>
    <xf numFmtId="9" fontId="0" fillId="0" borderId="5" xfId="0" applyNumberFormat="1" applyBorder="1" applyAlignment="1">
      <alignment horizontal="center" vertical="center"/>
    </xf>
    <xf numFmtId="166" fontId="0" fillId="0" borderId="4" xfId="1" applyNumberFormat="1" applyFont="1" applyBorder="1" applyAlignment="1">
      <alignment horizontal="center" vertical="center"/>
    </xf>
    <xf numFmtId="0" fontId="1" fillId="6" borderId="4" xfId="0" applyFont="1" applyFill="1" applyBorder="1" applyAlignment="1">
      <alignment horizontal="left" vertical="center"/>
    </xf>
    <xf numFmtId="0" fontId="4" fillId="6"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4" xfId="0" applyFont="1" applyFill="1" applyBorder="1" applyAlignment="1">
      <alignment horizontal="center" vertical="center" wrapText="1"/>
    </xf>
    <xf numFmtId="166" fontId="1" fillId="6" borderId="4" xfId="0" applyNumberFormat="1" applyFont="1" applyFill="1" applyBorder="1" applyAlignment="1">
      <alignment horizontal="right" vertical="center"/>
    </xf>
    <xf numFmtId="0" fontId="1" fillId="6" borderId="4" xfId="0" applyFont="1" applyFill="1" applyBorder="1" applyAlignment="1">
      <alignment horizontal="right" vertical="center"/>
    </xf>
    <xf numFmtId="166" fontId="1" fillId="6" borderId="4" xfId="0" applyNumberFormat="1" applyFont="1" applyFill="1" applyBorder="1" applyAlignment="1">
      <alignment vertical="center"/>
    </xf>
    <xf numFmtId="9" fontId="1" fillId="6" borderId="4" xfId="0" applyNumberFormat="1" applyFont="1" applyFill="1" applyBorder="1" applyAlignment="1">
      <alignment horizontal="right" vertical="center"/>
    </xf>
    <xf numFmtId="49" fontId="1" fillId="6" borderId="7" xfId="0" applyNumberFormat="1" applyFont="1" applyFill="1" applyBorder="1" applyAlignment="1">
      <alignment horizontal="center" vertical="center"/>
    </xf>
    <xf numFmtId="0" fontId="1" fillId="6" borderId="4"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9" fontId="0" fillId="0" borderId="4" xfId="0" applyNumberFormat="1" applyBorder="1"/>
    <xf numFmtId="166" fontId="0" fillId="0" borderId="5" xfId="0" applyNumberFormat="1" applyFill="1" applyBorder="1" applyAlignment="1">
      <alignment vertical="center"/>
    </xf>
    <xf numFmtId="166" fontId="0" fillId="0" borderId="5" xfId="0" applyNumberFormat="1" applyFill="1" applyBorder="1" applyAlignment="1">
      <alignment horizontal="center" vertical="center" wrapText="1"/>
    </xf>
    <xf numFmtId="9" fontId="0" fillId="0" borderId="4" xfId="0" applyNumberFormat="1" applyFill="1" applyBorder="1" applyAlignment="1">
      <alignment horizontal="right" vertical="center"/>
    </xf>
    <xf numFmtId="9" fontId="0" fillId="0" borderId="4" xfId="2" applyFont="1" applyFill="1" applyBorder="1" applyAlignment="1">
      <alignment horizontal="center" vertical="center"/>
    </xf>
    <xf numFmtId="0" fontId="0" fillId="0" borderId="4" xfId="0" applyBorder="1" applyAlignment="1">
      <alignment horizontal="left" vertical="center" wrapText="1"/>
    </xf>
    <xf numFmtId="9" fontId="0" fillId="0" borderId="4" xfId="0" applyNumberFormat="1" applyBorder="1" applyAlignment="1">
      <alignment horizontal="center" vertical="center" wrapText="1"/>
    </xf>
    <xf numFmtId="166" fontId="0" fillId="0" borderId="7" xfId="0" applyNumberFormat="1" applyFill="1" applyBorder="1" applyAlignment="1">
      <alignment horizontal="center" vertical="center" wrapText="1"/>
    </xf>
    <xf numFmtId="0" fontId="0" fillId="0" borderId="7" xfId="0" applyFill="1" applyBorder="1" applyAlignment="1">
      <alignment horizontal="center" vertical="center"/>
    </xf>
    <xf numFmtId="166" fontId="0" fillId="0" borderId="15" xfId="0" applyNumberFormat="1" applyFont="1" applyFill="1" applyBorder="1" applyAlignment="1">
      <alignment horizontal="center" vertical="center" wrapText="1"/>
    </xf>
    <xf numFmtId="9" fontId="3" fillId="0" borderId="15" xfId="2" applyFont="1" applyFill="1" applyBorder="1" applyAlignment="1">
      <alignment horizontal="center" vertical="center" wrapText="1"/>
    </xf>
    <xf numFmtId="0" fontId="0" fillId="0" borderId="4" xfId="0" applyFill="1" applyBorder="1" applyAlignment="1">
      <alignment horizontal="left" vertical="top" wrapText="1"/>
    </xf>
    <xf numFmtId="166" fontId="0" fillId="0" borderId="0" xfId="0" applyNumberFormat="1" applyAlignment="1">
      <alignment vertical="center"/>
    </xf>
    <xf numFmtId="166" fontId="1" fillId="2" borderId="9" xfId="0" applyNumberFormat="1" applyFont="1" applyFill="1" applyBorder="1" applyAlignment="1">
      <alignment horizontal="center" vertical="center" wrapText="1"/>
    </xf>
    <xf numFmtId="166" fontId="3" fillId="0" borderId="15" xfId="1" applyNumberFormat="1" applyFont="1" applyFill="1" applyBorder="1" applyAlignment="1">
      <alignment horizontal="center" vertical="center" wrapText="1"/>
    </xf>
    <xf numFmtId="166" fontId="1" fillId="11" borderId="29" xfId="0" applyNumberFormat="1" applyFont="1" applyFill="1" applyBorder="1" applyAlignment="1">
      <alignment horizontal="center" vertical="center" wrapText="1"/>
    </xf>
    <xf numFmtId="166" fontId="0" fillId="0" borderId="4" xfId="0" applyNumberFormat="1" applyBorder="1"/>
    <xf numFmtId="166" fontId="0" fillId="0" borderId="0" xfId="0" applyNumberFormat="1"/>
    <xf numFmtId="166" fontId="0" fillId="0" borderId="4" xfId="1" applyNumberFormat="1" applyFont="1" applyFill="1" applyBorder="1" applyAlignment="1">
      <alignment horizontal="center" vertical="center"/>
    </xf>
    <xf numFmtId="0" fontId="0" fillId="0" borderId="4" xfId="0" applyFill="1" applyBorder="1" applyAlignment="1">
      <alignment horizontal="left" vertical="center" wrapText="1"/>
    </xf>
    <xf numFmtId="0" fontId="0" fillId="0" borderId="7" xfId="0" applyFill="1" applyBorder="1" applyAlignment="1">
      <alignment horizontal="left" vertical="center" wrapText="1"/>
    </xf>
    <xf numFmtId="0" fontId="0" fillId="0" borderId="4" xfId="0" applyFill="1" applyBorder="1" applyAlignment="1">
      <alignment horizontal="left" vertical="center"/>
    </xf>
    <xf numFmtId="0" fontId="0" fillId="0" borderId="5" xfId="0" applyFill="1" applyBorder="1" applyAlignment="1">
      <alignment horizontal="left" vertical="center" wrapText="1"/>
    </xf>
    <xf numFmtId="0" fontId="1" fillId="12" borderId="30" xfId="0" applyFont="1" applyFill="1" applyBorder="1" applyAlignment="1">
      <alignment horizontal="center"/>
    </xf>
    <xf numFmtId="0" fontId="1" fillId="12" borderId="30" xfId="0" applyFont="1" applyFill="1" applyBorder="1"/>
    <xf numFmtId="166" fontId="1" fillId="12" borderId="30" xfId="0" applyNumberFormat="1" applyFont="1" applyFill="1" applyBorder="1"/>
    <xf numFmtId="9" fontId="1" fillId="12" borderId="30" xfId="0" applyNumberFormat="1" applyFont="1" applyFill="1" applyBorder="1"/>
    <xf numFmtId="0" fontId="0" fillId="0" borderId="21" xfId="0" applyFill="1" applyBorder="1" applyAlignment="1">
      <alignment horizontal="center" vertical="center"/>
    </xf>
    <xf numFmtId="0" fontId="0" fillId="0" borderId="21" xfId="0" applyFill="1" applyBorder="1" applyAlignment="1">
      <alignment horizontal="center" vertical="center" wrapText="1"/>
    </xf>
    <xf numFmtId="0" fontId="0" fillId="0" borderId="21" xfId="0" applyFill="1" applyBorder="1" applyAlignment="1">
      <alignment vertical="center" wrapText="1"/>
    </xf>
    <xf numFmtId="0" fontId="0" fillId="0" borderId="21" xfId="0" applyBorder="1" applyAlignment="1">
      <alignment horizontal="center" vertical="center"/>
    </xf>
    <xf numFmtId="166" fontId="0" fillId="0" borderId="21" xfId="0" applyNumberFormat="1" applyBorder="1" applyAlignment="1">
      <alignment horizontal="center" vertical="center"/>
    </xf>
    <xf numFmtId="9" fontId="0" fillId="0" borderId="21" xfId="0" applyNumberFormat="1" applyBorder="1" applyAlignment="1">
      <alignment horizontal="center" vertical="center"/>
    </xf>
    <xf numFmtId="166" fontId="0" fillId="0" borderId="21" xfId="0" applyNumberFormat="1" applyFill="1" applyBorder="1" applyAlignment="1">
      <alignment horizontal="center" vertical="center"/>
    </xf>
    <xf numFmtId="0" fontId="0" fillId="0" borderId="21" xfId="0" applyBorder="1" applyAlignment="1">
      <alignment horizontal="center" vertical="center" wrapText="1"/>
    </xf>
    <xf numFmtId="166" fontId="0" fillId="0" borderId="14" xfId="0" applyNumberFormat="1" applyFill="1" applyBorder="1" applyAlignment="1">
      <alignment horizontal="center" vertical="center"/>
    </xf>
    <xf numFmtId="166" fontId="0" fillId="0" borderId="0" xfId="0" applyNumberFormat="1" applyBorder="1" applyAlignment="1">
      <alignment horizontal="center" vertical="center"/>
    </xf>
    <xf numFmtId="167" fontId="0" fillId="0" borderId="0" xfId="0" applyNumberFormat="1" applyBorder="1" applyAlignment="1">
      <alignment horizontal="center" vertical="center"/>
    </xf>
    <xf numFmtId="9" fontId="0" fillId="0" borderId="0" xfId="0" applyNumberFormat="1" applyBorder="1" applyAlignment="1">
      <alignment horizontal="center" vertical="center"/>
    </xf>
    <xf numFmtId="166" fontId="0" fillId="0" borderId="14" xfId="1" applyNumberFormat="1" applyFont="1" applyBorder="1" applyAlignment="1">
      <alignment horizontal="center" vertical="center"/>
    </xf>
    <xf numFmtId="166" fontId="0" fillId="0" borderId="11" xfId="1" applyNumberFormat="1" applyFont="1" applyBorder="1" applyAlignment="1">
      <alignment horizontal="center" vertical="center"/>
    </xf>
    <xf numFmtId="166" fontId="0" fillId="0" borderId="7" xfId="0" applyNumberFormat="1" applyFill="1" applyBorder="1" applyAlignment="1">
      <alignment horizontal="center" vertical="center"/>
    </xf>
    <xf numFmtId="0" fontId="1" fillId="13" borderId="9" xfId="0" applyFont="1" applyFill="1" applyBorder="1" applyAlignment="1">
      <alignment horizontal="center" vertical="center" wrapText="1"/>
    </xf>
    <xf numFmtId="166" fontId="1" fillId="13" borderId="9" xfId="0" applyNumberFormat="1" applyFont="1" applyFill="1" applyBorder="1" applyAlignment="1">
      <alignment horizontal="center" vertical="center" wrapText="1"/>
    </xf>
    <xf numFmtId="9" fontId="1" fillId="13" borderId="9" xfId="0" applyNumberFormat="1" applyFont="1" applyFill="1" applyBorder="1" applyAlignment="1">
      <alignment horizontal="center" vertical="center" wrapText="1"/>
    </xf>
    <xf numFmtId="9" fontId="1" fillId="13" borderId="29" xfId="0" applyNumberFormat="1" applyFont="1" applyFill="1" applyBorder="1" applyAlignment="1">
      <alignment horizontal="center" vertical="center" wrapText="1"/>
    </xf>
    <xf numFmtId="166" fontId="1" fillId="13" borderId="29" xfId="0" applyNumberFormat="1" applyFont="1" applyFill="1" applyBorder="1" applyAlignment="1">
      <alignment horizontal="center" vertical="center" wrapText="1"/>
    </xf>
    <xf numFmtId="0" fontId="12" fillId="0" borderId="0" xfId="0" applyFont="1" applyAlignment="1">
      <alignment vertical="center"/>
    </xf>
    <xf numFmtId="0" fontId="0" fillId="9" borderId="4" xfId="0" applyFont="1" applyFill="1" applyBorder="1" applyAlignment="1">
      <alignment horizontal="center" vertical="center"/>
    </xf>
    <xf numFmtId="0" fontId="0" fillId="7" borderId="5" xfId="0" applyFont="1" applyFill="1" applyBorder="1" applyAlignment="1">
      <alignment horizontal="center" vertical="center"/>
    </xf>
    <xf numFmtId="0" fontId="1" fillId="7" borderId="0" xfId="0" applyFont="1" applyFill="1" applyBorder="1" applyAlignment="1">
      <alignment horizontal="center" vertical="center"/>
    </xf>
    <xf numFmtId="0" fontId="9" fillId="7" borderId="17" xfId="0" applyFont="1" applyFill="1" applyBorder="1" applyAlignment="1">
      <alignment vertical="center"/>
    </xf>
    <xf numFmtId="0" fontId="9" fillId="7" borderId="17" xfId="0" applyFont="1" applyFill="1" applyBorder="1" applyAlignment="1">
      <alignment vertical="center" wrapText="1"/>
    </xf>
    <xf numFmtId="0" fontId="9" fillId="7" borderId="17" xfId="0" applyFont="1" applyFill="1" applyBorder="1" applyAlignment="1">
      <alignment horizontal="center" vertical="center"/>
    </xf>
    <xf numFmtId="166" fontId="9" fillId="7" borderId="17" xfId="0" applyNumberFormat="1" applyFont="1" applyFill="1" applyBorder="1" applyAlignment="1">
      <alignment vertical="center"/>
    </xf>
    <xf numFmtId="49" fontId="9" fillId="7" borderId="17" xfId="0" applyNumberFormat="1" applyFont="1" applyFill="1" applyBorder="1" applyAlignment="1">
      <alignment horizontal="center" vertical="center"/>
    </xf>
    <xf numFmtId="0" fontId="0" fillId="0" borderId="7" xfId="0" applyFill="1" applyBorder="1" applyAlignment="1">
      <alignment horizontal="center" vertical="center" wrapText="1"/>
    </xf>
    <xf numFmtId="0" fontId="0" fillId="0" borderId="14" xfId="0" applyFill="1" applyBorder="1" applyAlignment="1">
      <alignment horizontal="left" vertical="center" wrapText="1"/>
    </xf>
    <xf numFmtId="9" fontId="0" fillId="0" borderId="14" xfId="0" applyNumberFormat="1" applyFill="1" applyBorder="1" applyAlignment="1">
      <alignment horizontal="center" vertical="center"/>
    </xf>
    <xf numFmtId="9" fontId="0" fillId="0" borderId="7" xfId="0" applyNumberFormat="1" applyFill="1" applyBorder="1" applyAlignment="1">
      <alignment horizontal="center" vertical="center"/>
    </xf>
    <xf numFmtId="9" fontId="0" fillId="0" borderId="4" xfId="2" applyNumberFormat="1" applyFont="1" applyBorder="1" applyAlignment="1">
      <alignment horizontal="center" vertical="center" wrapText="1"/>
    </xf>
    <xf numFmtId="0" fontId="0" fillId="4" borderId="7" xfId="0" applyFill="1" applyBorder="1" applyAlignment="1">
      <alignment vertical="top" wrapText="1"/>
    </xf>
    <xf numFmtId="49" fontId="0" fillId="0" borderId="7" xfId="0" applyNumberFormat="1" applyBorder="1" applyAlignment="1">
      <alignment horizontal="center" vertical="center" wrapText="1"/>
    </xf>
    <xf numFmtId="0" fontId="1" fillId="14" borderId="15" xfId="0" applyFont="1" applyFill="1" applyBorder="1" applyAlignment="1">
      <alignment horizontal="center" vertical="center" wrapText="1"/>
    </xf>
    <xf numFmtId="0" fontId="1" fillId="14" borderId="35" xfId="0" applyFont="1" applyFill="1" applyBorder="1" applyAlignment="1">
      <alignment horizontal="center" vertical="center" wrapText="1"/>
    </xf>
    <xf numFmtId="166" fontId="1" fillId="14" borderId="15" xfId="0" applyNumberFormat="1" applyFont="1" applyFill="1" applyBorder="1" applyAlignment="1">
      <alignment horizontal="center" vertical="center" wrapText="1"/>
    </xf>
    <xf numFmtId="9" fontId="1" fillId="14" borderId="15" xfId="0" applyNumberFormat="1" applyFont="1" applyFill="1" applyBorder="1" applyAlignment="1">
      <alignment horizontal="center" vertical="center" wrapText="1"/>
    </xf>
    <xf numFmtId="0" fontId="1" fillId="14" borderId="0" xfId="0" applyFont="1" applyFill="1" applyBorder="1" applyAlignment="1">
      <alignment horizontal="center" vertical="center" wrapText="1"/>
    </xf>
    <xf numFmtId="166" fontId="1" fillId="6" borderId="11" xfId="0" applyNumberFormat="1"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xf numFmtId="0" fontId="1" fillId="3" borderId="30" xfId="0" applyFont="1" applyFill="1" applyBorder="1" applyAlignment="1">
      <alignment horizontal="center"/>
    </xf>
    <xf numFmtId="0" fontId="1" fillId="3" borderId="30" xfId="0" applyFont="1" applyFill="1" applyBorder="1"/>
    <xf numFmtId="166" fontId="1" fillId="3" borderId="30" xfId="0" applyNumberFormat="1" applyFont="1" applyFill="1" applyBorder="1"/>
    <xf numFmtId="9" fontId="1" fillId="3" borderId="30" xfId="0" applyNumberFormat="1" applyFont="1" applyFill="1" applyBorder="1"/>
    <xf numFmtId="0" fontId="1" fillId="3" borderId="0" xfId="0" applyFont="1" applyFill="1" applyAlignment="1">
      <alignment wrapText="1"/>
    </xf>
    <xf numFmtId="0" fontId="1" fillId="14" borderId="34" xfId="0" applyFont="1" applyFill="1" applyBorder="1" applyAlignment="1">
      <alignment horizontal="center" vertical="center" wrapText="1"/>
    </xf>
    <xf numFmtId="0" fontId="1" fillId="14" borderId="21" xfId="0" applyFont="1" applyFill="1" applyBorder="1" applyAlignment="1">
      <alignment horizontal="center" vertical="center" wrapText="1"/>
    </xf>
    <xf numFmtId="9" fontId="1" fillId="14" borderId="35" xfId="0" applyNumberFormat="1" applyFont="1" applyFill="1" applyBorder="1" applyAlignment="1">
      <alignment horizontal="center" vertical="center" wrapText="1"/>
    </xf>
    <xf numFmtId="166" fontId="0" fillId="0" borderId="5" xfId="0" applyNumberFormat="1" applyBorder="1" applyAlignment="1">
      <alignment horizontal="center" vertical="center"/>
    </xf>
    <xf numFmtId="166" fontId="1" fillId="6" borderId="11" xfId="0" applyNumberFormat="1" applyFont="1" applyFill="1" applyBorder="1" applyAlignment="1">
      <alignment horizontal="center" vertical="center" wrapText="1"/>
    </xf>
    <xf numFmtId="166" fontId="0" fillId="0" borderId="5" xfId="0" applyNumberFormat="1" applyFill="1" applyBorder="1" applyAlignment="1">
      <alignment horizontal="center" vertical="center"/>
    </xf>
    <xf numFmtId="166" fontId="1" fillId="6" borderId="33" xfId="0" applyNumberFormat="1" applyFont="1" applyFill="1" applyBorder="1"/>
    <xf numFmtId="166" fontId="0" fillId="0" borderId="7" xfId="1" applyNumberFormat="1" applyFont="1" applyFill="1" applyBorder="1" applyAlignment="1">
      <alignment vertical="center"/>
    </xf>
    <xf numFmtId="166" fontId="0" fillId="0" borderId="4" xfId="1" applyNumberFormat="1" applyFont="1" applyFill="1" applyBorder="1" applyAlignment="1">
      <alignment vertical="center"/>
    </xf>
    <xf numFmtId="0" fontId="0" fillId="0" borderId="24" xfId="0"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7" xfId="0" applyFont="1" applyBorder="1" applyAlignment="1">
      <alignment vertical="center" wrapText="1"/>
    </xf>
    <xf numFmtId="0" fontId="16" fillId="0" borderId="4" xfId="0" applyFont="1" applyBorder="1" applyAlignment="1">
      <alignment vertical="center" wrapText="1"/>
    </xf>
    <xf numFmtId="49" fontId="0" fillId="0" borderId="7" xfId="0" applyNumberFormat="1" applyBorder="1" applyAlignment="1">
      <alignment horizontal="center" vertical="center" wrapText="1"/>
    </xf>
    <xf numFmtId="9" fontId="0" fillId="7" borderId="4" xfId="0" applyNumberFormat="1" applyFill="1" applyBorder="1" applyAlignment="1">
      <alignment horizontal="right"/>
    </xf>
    <xf numFmtId="1" fontId="0" fillId="0" borderId="5" xfId="0" applyNumberFormat="1" applyFill="1" applyBorder="1" applyAlignment="1">
      <alignment horizontal="center" vertical="center"/>
    </xf>
    <xf numFmtId="0" fontId="0" fillId="0" borderId="6" xfId="0" applyFill="1" applyBorder="1" applyAlignment="1">
      <alignment vertical="center" wrapText="1"/>
    </xf>
    <xf numFmtId="166" fontId="0" fillId="0" borderId="5" xfId="1" applyNumberFormat="1" applyFont="1" applyFill="1" applyBorder="1" applyAlignment="1">
      <alignment vertical="center"/>
    </xf>
    <xf numFmtId="9" fontId="0" fillId="0" borderId="5" xfId="0" applyNumberFormat="1" applyFill="1" applyBorder="1" applyAlignment="1">
      <alignment vertical="center"/>
    </xf>
    <xf numFmtId="166" fontId="0" fillId="0" borderId="5" xfId="1" applyNumberFormat="1" applyFont="1" applyFill="1" applyBorder="1" applyAlignment="1">
      <alignment horizontal="center" vertical="center" wrapText="1"/>
    </xf>
    <xf numFmtId="49" fontId="0" fillId="0" borderId="5" xfId="0" applyNumberFormat="1" applyFill="1" applyBorder="1" applyAlignment="1">
      <alignment horizontal="center" vertical="center"/>
    </xf>
    <xf numFmtId="16" fontId="0" fillId="0" borderId="6" xfId="0" applyNumberFormat="1" applyFont="1" applyFill="1" applyBorder="1" applyAlignment="1">
      <alignment vertical="top" wrapTex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49" fontId="18" fillId="0" borderId="0" xfId="0" applyNumberFormat="1" applyFont="1" applyAlignment="1">
      <alignment horizontal="center" vertical="center"/>
    </xf>
    <xf numFmtId="0" fontId="11" fillId="0" borderId="7" xfId="0" applyFont="1" applyFill="1" applyBorder="1" applyAlignment="1">
      <alignment vertical="center" wrapText="1"/>
    </xf>
    <xf numFmtId="0" fontId="19" fillId="0" borderId="0" xfId="0" applyFont="1" applyAlignment="1">
      <alignment vertical="center"/>
    </xf>
    <xf numFmtId="0" fontId="0" fillId="0" borderId="6" xfId="0" applyFont="1" applyFill="1" applyBorder="1" applyAlignment="1">
      <alignment horizontal="left" vertical="center" wrapText="1"/>
    </xf>
    <xf numFmtId="166" fontId="0" fillId="0" borderId="7" xfId="0" applyNumberFormat="1" applyBorder="1" applyAlignment="1">
      <alignment vertical="center" wrapText="1"/>
    </xf>
    <xf numFmtId="0" fontId="1" fillId="3" borderId="1" xfId="0" applyFont="1" applyFill="1" applyBorder="1" applyAlignment="1">
      <alignment horizontal="center" vertical="center" wrapText="1"/>
    </xf>
    <xf numFmtId="0" fontId="0" fillId="0" borderId="6" xfId="0" applyBorder="1" applyAlignment="1">
      <alignment vertical="top" wrapText="1"/>
    </xf>
    <xf numFmtId="0" fontId="0" fillId="0" borderId="7" xfId="0" applyBorder="1" applyAlignment="1">
      <alignment horizontal="left" vertical="top" wrapText="1"/>
    </xf>
    <xf numFmtId="0" fontId="0" fillId="0" borderId="7" xfId="0" applyFill="1" applyBorder="1" applyAlignment="1">
      <alignment horizontal="left" vertical="top" wrapText="1"/>
    </xf>
    <xf numFmtId="0" fontId="0" fillId="0" borderId="31" xfId="0" applyFill="1" applyBorder="1" applyAlignment="1">
      <alignment horizontal="left" vertical="top" wrapText="1"/>
    </xf>
    <xf numFmtId="166" fontId="0" fillId="0" borderId="7" xfId="0" applyNumberFormat="1" applyBorder="1" applyAlignment="1">
      <alignment vertical="center"/>
    </xf>
    <xf numFmtId="0" fontId="0" fillId="10" borderId="4" xfId="0" applyFill="1" applyBorder="1" applyAlignment="1">
      <alignment vertical="center"/>
    </xf>
    <xf numFmtId="0" fontId="0" fillId="0" borderId="4" xfId="0" applyBorder="1"/>
    <xf numFmtId="0" fontId="0" fillId="3" borderId="4" xfId="0" applyFill="1" applyBorder="1"/>
    <xf numFmtId="0" fontId="0" fillId="0" borderId="4" xfId="0" applyFill="1" applyBorder="1"/>
    <xf numFmtId="166" fontId="0" fillId="0" borderId="31" xfId="1" applyNumberFormat="1" applyFont="1" applyFill="1" applyBorder="1" applyAlignment="1">
      <alignment horizontal="center" vertical="center"/>
    </xf>
    <xf numFmtId="166" fontId="0" fillId="0" borderId="32" xfId="1" applyNumberFormat="1"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166" fontId="0" fillId="0" borderId="7" xfId="1" applyNumberFormat="1" applyFont="1" applyFill="1" applyBorder="1" applyAlignment="1">
      <alignment horizontal="center" vertical="center"/>
    </xf>
    <xf numFmtId="166" fontId="0" fillId="0" borderId="24" xfId="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24" xfId="0" applyFill="1" applyBorder="1" applyAlignment="1">
      <alignment horizontal="center" vertical="center"/>
    </xf>
    <xf numFmtId="6" fontId="0" fillId="0" borderId="7"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0" fillId="0" borderId="7" xfId="0" applyFill="1" applyBorder="1" applyAlignment="1">
      <alignment horizontal="center" vertical="center" wrapText="1"/>
    </xf>
    <xf numFmtId="49" fontId="0" fillId="0" borderId="7" xfId="0" applyNumberFormat="1" applyBorder="1" applyAlignment="1">
      <alignment horizontal="center" vertical="center" wrapText="1"/>
    </xf>
    <xf numFmtId="49" fontId="0" fillId="0" borderId="24" xfId="0" applyNumberFormat="1" applyBorder="1" applyAlignment="1">
      <alignment horizontal="center" vertical="center" wrapText="1"/>
    </xf>
    <xf numFmtId="9" fontId="0" fillId="0" borderId="7" xfId="0" applyNumberFormat="1" applyFill="1" applyBorder="1" applyAlignment="1">
      <alignment horizontal="center" vertical="center"/>
    </xf>
    <xf numFmtId="9" fontId="0" fillId="0" borderId="24" xfId="0" applyNumberFormat="1" applyFill="1" applyBorder="1" applyAlignment="1">
      <alignment horizontal="center" vertical="center"/>
    </xf>
    <xf numFmtId="166" fontId="0" fillId="0" borderId="7" xfId="0" applyNumberFormat="1" applyFill="1" applyBorder="1" applyAlignment="1">
      <alignment horizontal="center" vertical="center"/>
    </xf>
    <xf numFmtId="166" fontId="0" fillId="0" borderId="24" xfId="0" applyNumberFormat="1" applyFill="1" applyBorder="1" applyAlignment="1">
      <alignment horizontal="center" vertical="center"/>
    </xf>
    <xf numFmtId="166" fontId="0" fillId="0" borderId="7" xfId="0" applyNumberFormat="1" applyBorder="1" applyAlignment="1">
      <alignment horizontal="center" vertical="center"/>
    </xf>
    <xf numFmtId="166" fontId="0" fillId="0" borderId="24" xfId="0" applyNumberFormat="1" applyBorder="1" applyAlignment="1">
      <alignment horizontal="center" vertical="center"/>
    </xf>
    <xf numFmtId="0" fontId="1" fillId="13" borderId="27" xfId="0" applyFont="1" applyFill="1" applyBorder="1" applyAlignment="1">
      <alignment horizontal="center" vertical="center"/>
    </xf>
    <xf numFmtId="0" fontId="1" fillId="13" borderId="28" xfId="0" applyFont="1" applyFill="1" applyBorder="1" applyAlignment="1">
      <alignment horizontal="center" vertical="center"/>
    </xf>
    <xf numFmtId="0" fontId="1" fillId="13" borderId="29" xfId="0" applyFont="1" applyFill="1" applyBorder="1" applyAlignment="1">
      <alignment horizontal="center" vertical="center"/>
    </xf>
    <xf numFmtId="166" fontId="0" fillId="0" borderId="6" xfId="1" applyNumberFormat="1" applyFont="1" applyBorder="1" applyAlignment="1">
      <alignment horizontal="center" vertical="center"/>
    </xf>
    <xf numFmtId="166" fontId="0" fillId="0" borderId="18" xfId="1" applyNumberFormat="1" applyFont="1"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165" fontId="0" fillId="0" borderId="6" xfId="1" applyNumberFormat="1" applyFont="1" applyBorder="1" applyAlignment="1">
      <alignment horizontal="center" vertical="center"/>
    </xf>
    <xf numFmtId="165" fontId="0" fillId="0" borderId="18" xfId="1" applyNumberFormat="1" applyFont="1" applyBorder="1" applyAlignment="1">
      <alignment horizontal="center" vertical="center"/>
    </xf>
    <xf numFmtId="0" fontId="0" fillId="0" borderId="7" xfId="0" applyBorder="1" applyAlignment="1">
      <alignment horizontal="center" vertical="center" wrapText="1"/>
    </xf>
    <xf numFmtId="0" fontId="0" fillId="0" borderId="24" xfId="0" applyBorder="1" applyAlignment="1">
      <alignment horizontal="center" vertical="center" wrapText="1"/>
    </xf>
    <xf numFmtId="165" fontId="0" fillId="0" borderId="7" xfId="1" applyNumberFormat="1" applyFont="1" applyBorder="1" applyAlignment="1">
      <alignment horizontal="center" vertical="center"/>
    </xf>
    <xf numFmtId="165" fontId="0" fillId="0" borderId="24" xfId="1" applyNumberFormat="1" applyFont="1"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166" fontId="0" fillId="0" borderId="31" xfId="1" applyNumberFormat="1" applyFont="1" applyBorder="1" applyAlignment="1">
      <alignment horizontal="center" vertical="center"/>
    </xf>
    <xf numFmtId="166" fontId="0" fillId="0" borderId="32" xfId="1" applyNumberFormat="1" applyFont="1" applyBorder="1" applyAlignment="1">
      <alignment horizontal="center" vertical="center"/>
    </xf>
    <xf numFmtId="166" fontId="0" fillId="0" borderId="7" xfId="1" applyNumberFormat="1" applyFont="1" applyBorder="1" applyAlignment="1">
      <alignment horizontal="center" vertical="center"/>
    </xf>
    <xf numFmtId="166" fontId="0" fillId="0" borderId="24" xfId="1" applyNumberFormat="1" applyFont="1" applyBorder="1" applyAlignment="1">
      <alignment horizontal="center" vertical="center"/>
    </xf>
    <xf numFmtId="15" fontId="0" fillId="0" borderId="7" xfId="0" applyNumberFormat="1" applyFill="1" applyBorder="1" applyAlignment="1">
      <alignment horizontal="center" vertical="center"/>
    </xf>
    <xf numFmtId="0" fontId="10" fillId="14" borderId="36" xfId="0" applyFont="1" applyFill="1" applyBorder="1" applyAlignment="1">
      <alignment horizontal="center" vertical="center" wrapText="1"/>
    </xf>
    <xf numFmtId="0" fontId="10" fillId="14" borderId="16" xfId="0" applyFont="1" applyFill="1" applyBorder="1" applyAlignment="1">
      <alignment horizontal="center" vertical="center" wrapText="1"/>
    </xf>
    <xf numFmtId="6" fontId="0" fillId="0" borderId="7" xfId="0" applyNumberFormat="1" applyBorder="1" applyAlignment="1">
      <alignment horizontal="center" vertical="center"/>
    </xf>
    <xf numFmtId="0" fontId="1" fillId="11" borderId="29" xfId="0" applyFont="1" applyFill="1" applyBorder="1" applyAlignment="1">
      <alignment horizontal="center" vertical="center"/>
    </xf>
    <xf numFmtId="0" fontId="0" fillId="9" borderId="30" xfId="0" applyFill="1" applyBorder="1" applyAlignment="1">
      <alignment horizontal="left" vertical="center"/>
    </xf>
    <xf numFmtId="0" fontId="1" fillId="11" borderId="27" xfId="0" applyFont="1" applyFill="1" applyBorder="1" applyAlignment="1">
      <alignment horizontal="center" vertical="center"/>
    </xf>
    <xf numFmtId="0" fontId="1" fillId="11" borderId="28"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CFF66"/>
      <color rgb="FF99CC00"/>
      <color rgb="FF49BFDB"/>
      <color rgb="FF99FF66"/>
      <color rgb="FFFF6699"/>
      <color rgb="FF6FCDE3"/>
      <color rgb="FF25C6FF"/>
      <color rgb="FFFF66CC"/>
      <color rgb="FFFF99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2"/>
  <sheetViews>
    <sheetView zoomScale="80" zoomScaleNormal="80" workbookViewId="0">
      <pane xSplit="2" ySplit="3" topLeftCell="F16" activePane="bottomRight" state="frozen"/>
      <selection pane="topRight" activeCell="D1" sqref="D1"/>
      <selection pane="bottomLeft" activeCell="A4" sqref="A4"/>
      <selection pane="bottomRight" activeCell="S11" sqref="S11"/>
    </sheetView>
  </sheetViews>
  <sheetFormatPr defaultColWidth="9.140625" defaultRowHeight="15" x14ac:dyDescent="0.25"/>
  <cols>
    <col min="1" max="1" width="10.5703125" style="180" customWidth="1"/>
    <col min="2" max="2" width="26.42578125" style="1" customWidth="1"/>
    <col min="3" max="3" width="12.5703125" style="2" customWidth="1"/>
    <col min="4" max="4" width="9.42578125" style="6" customWidth="1"/>
    <col min="5" max="5" width="11.140625" style="1" customWidth="1"/>
    <col min="6" max="6" width="31" style="1" customWidth="1"/>
    <col min="7" max="7" width="6.7109375" style="1" customWidth="1"/>
    <col min="8" max="8" width="12.5703125" style="1" customWidth="1"/>
    <col min="9" max="9" width="10" style="1" customWidth="1"/>
    <col min="10" max="10" width="10.5703125" style="1" customWidth="1"/>
    <col min="11" max="11" width="11.28515625" style="1" customWidth="1"/>
    <col min="12" max="12" width="11.85546875" style="1" customWidth="1"/>
    <col min="13" max="13" width="12.28515625" style="1" customWidth="1"/>
    <col min="14" max="14" width="10.85546875" style="1" customWidth="1"/>
    <col min="15" max="15" width="15.7109375" style="1" customWidth="1"/>
    <col min="16" max="16" width="14.7109375" style="180" customWidth="1"/>
    <col min="17" max="17" width="11.28515625" style="1" customWidth="1"/>
    <col min="18" max="18" width="10.7109375" style="44" customWidth="1"/>
    <col min="19" max="19" width="69.140625" style="1" customWidth="1"/>
    <col min="20" max="16384" width="9.140625" style="1"/>
  </cols>
  <sheetData>
    <row r="1" spans="1:19" s="405" customFormat="1" ht="23.45" x14ac:dyDescent="0.3">
      <c r="A1" s="404" t="s">
        <v>748</v>
      </c>
      <c r="B1" s="404"/>
      <c r="C1" s="404"/>
      <c r="D1" s="404"/>
      <c r="E1" s="404"/>
      <c r="P1" s="406"/>
      <c r="R1" s="407"/>
    </row>
    <row r="2" spans="1:19" thickBot="1" x14ac:dyDescent="0.35"/>
    <row r="3" spans="1:19" ht="45" customHeight="1" thickBot="1" x14ac:dyDescent="0.35">
      <c r="A3" s="25" t="s">
        <v>0</v>
      </c>
      <c r="B3" s="26" t="s">
        <v>1</v>
      </c>
      <c r="C3" s="26" t="s">
        <v>2</v>
      </c>
      <c r="D3" s="28" t="s">
        <v>3</v>
      </c>
      <c r="E3" s="26" t="s">
        <v>15</v>
      </c>
      <c r="F3" s="26" t="s">
        <v>4</v>
      </c>
      <c r="G3" s="27" t="s">
        <v>5</v>
      </c>
      <c r="H3" s="27" t="s">
        <v>9</v>
      </c>
      <c r="I3" s="27" t="s">
        <v>119</v>
      </c>
      <c r="J3" s="27" t="s">
        <v>10</v>
      </c>
      <c r="K3" s="27" t="s">
        <v>120</v>
      </c>
      <c r="L3" s="27" t="s">
        <v>11</v>
      </c>
      <c r="M3" s="27" t="s">
        <v>12</v>
      </c>
      <c r="N3" s="27" t="s">
        <v>113</v>
      </c>
      <c r="O3" s="27" t="s">
        <v>6</v>
      </c>
      <c r="P3" s="27" t="s">
        <v>398</v>
      </c>
      <c r="Q3" s="26" t="s">
        <v>261</v>
      </c>
      <c r="R3" s="42" t="s">
        <v>7</v>
      </c>
      <c r="S3" s="74" t="s">
        <v>8</v>
      </c>
    </row>
    <row r="4" spans="1:19" ht="75" customHeight="1" x14ac:dyDescent="0.3">
      <c r="A4" s="14" t="s">
        <v>28</v>
      </c>
      <c r="B4" s="14" t="s">
        <v>29</v>
      </c>
      <c r="C4" s="34" t="s">
        <v>305</v>
      </c>
      <c r="D4" s="30">
        <v>33.6</v>
      </c>
      <c r="E4" s="14" t="s">
        <v>19</v>
      </c>
      <c r="F4" s="19" t="s">
        <v>30</v>
      </c>
      <c r="G4" s="14"/>
      <c r="H4" s="52"/>
      <c r="I4" s="22"/>
      <c r="J4" s="52"/>
      <c r="K4" s="52"/>
      <c r="L4" s="52"/>
      <c r="M4" s="7"/>
      <c r="N4" s="52"/>
      <c r="O4" s="53"/>
      <c r="P4" s="155" t="s">
        <v>399</v>
      </c>
      <c r="Q4" s="260" t="s">
        <v>112</v>
      </c>
      <c r="R4" s="43" t="s">
        <v>757</v>
      </c>
      <c r="S4" s="19" t="s">
        <v>776</v>
      </c>
    </row>
    <row r="5" spans="1:19" s="5" customFormat="1" ht="84" customHeight="1" x14ac:dyDescent="0.3">
      <c r="A5" s="135" t="s">
        <v>31</v>
      </c>
      <c r="B5" s="136" t="s">
        <v>566</v>
      </c>
      <c r="C5" s="136" t="s">
        <v>121</v>
      </c>
      <c r="D5" s="138">
        <v>5</v>
      </c>
      <c r="E5" s="135" t="s">
        <v>19</v>
      </c>
      <c r="F5" s="137" t="s">
        <v>565</v>
      </c>
      <c r="G5" s="135"/>
      <c r="H5" s="140"/>
      <c r="I5" s="134"/>
      <c r="J5" s="140"/>
      <c r="K5" s="140"/>
      <c r="L5" s="140"/>
      <c r="M5" s="134"/>
      <c r="N5" s="140"/>
      <c r="O5" s="306"/>
      <c r="P5" s="307" t="s">
        <v>332</v>
      </c>
      <c r="Q5" s="261" t="s">
        <v>698</v>
      </c>
      <c r="R5" s="46" t="s">
        <v>757</v>
      </c>
      <c r="S5" s="408" t="s">
        <v>775</v>
      </c>
    </row>
    <row r="6" spans="1:19" s="5" customFormat="1" ht="93" customHeight="1" x14ac:dyDescent="0.3">
      <c r="A6" s="135" t="s">
        <v>55</v>
      </c>
      <c r="B6" s="135" t="s">
        <v>744</v>
      </c>
      <c r="C6" s="136" t="s">
        <v>464</v>
      </c>
      <c r="D6" s="138" t="s">
        <v>80</v>
      </c>
      <c r="E6" s="135" t="s">
        <v>16</v>
      </c>
      <c r="F6" s="137" t="s">
        <v>92</v>
      </c>
      <c r="G6" s="135"/>
      <c r="H6" s="140"/>
      <c r="I6" s="134"/>
      <c r="J6" s="140"/>
      <c r="K6" s="140"/>
      <c r="L6" s="140"/>
      <c r="M6" s="134"/>
      <c r="N6" s="140"/>
      <c r="O6" s="140"/>
      <c r="P6" s="155" t="s">
        <v>399</v>
      </c>
      <c r="Q6" s="261" t="s">
        <v>112</v>
      </c>
      <c r="R6" s="46" t="s">
        <v>743</v>
      </c>
      <c r="S6" s="137" t="s">
        <v>745</v>
      </c>
    </row>
    <row r="7" spans="1:19" s="5" customFormat="1" ht="51.75" customHeight="1" x14ac:dyDescent="0.3">
      <c r="A7" s="135" t="s">
        <v>309</v>
      </c>
      <c r="B7" s="135" t="s">
        <v>294</v>
      </c>
      <c r="C7" s="136" t="s">
        <v>122</v>
      </c>
      <c r="D7" s="138">
        <v>160</v>
      </c>
      <c r="E7" s="135" t="s">
        <v>16</v>
      </c>
      <c r="F7" s="137" t="s">
        <v>295</v>
      </c>
      <c r="G7" s="135"/>
      <c r="H7" s="140"/>
      <c r="I7" s="134"/>
      <c r="J7" s="140"/>
      <c r="K7" s="140"/>
      <c r="L7" s="140"/>
      <c r="M7" s="134"/>
      <c r="N7" s="140"/>
      <c r="O7" s="140"/>
      <c r="P7" s="155" t="s">
        <v>399</v>
      </c>
      <c r="Q7" s="135">
        <v>2017</v>
      </c>
      <c r="R7" s="46" t="s">
        <v>743</v>
      </c>
      <c r="S7" s="137" t="s">
        <v>679</v>
      </c>
    </row>
    <row r="8" spans="1:19" s="5" customFormat="1" ht="45.75" customHeight="1" x14ac:dyDescent="0.3">
      <c r="A8" s="135" t="s">
        <v>310</v>
      </c>
      <c r="B8" s="136" t="s">
        <v>307</v>
      </c>
      <c r="C8" s="136" t="s">
        <v>464</v>
      </c>
      <c r="D8" s="138" t="s">
        <v>311</v>
      </c>
      <c r="E8" s="135" t="s">
        <v>19</v>
      </c>
      <c r="F8" s="137" t="s">
        <v>308</v>
      </c>
      <c r="G8" s="135"/>
      <c r="H8" s="140"/>
      <c r="I8" s="134"/>
      <c r="J8" s="140"/>
      <c r="K8" s="140"/>
      <c r="L8" s="140"/>
      <c r="M8" s="134"/>
      <c r="N8" s="140"/>
      <c r="O8" s="140"/>
      <c r="P8" s="155" t="s">
        <v>399</v>
      </c>
      <c r="Q8" s="135">
        <v>2017</v>
      </c>
      <c r="R8" s="46" t="s">
        <v>743</v>
      </c>
      <c r="S8" s="137" t="s">
        <v>463</v>
      </c>
    </row>
    <row r="9" spans="1:19" s="5" customFormat="1" ht="45.75" customHeight="1" x14ac:dyDescent="0.3">
      <c r="A9" s="135" t="s">
        <v>345</v>
      </c>
      <c r="B9" s="136" t="s">
        <v>551</v>
      </c>
      <c r="C9" s="136" t="s">
        <v>408</v>
      </c>
      <c r="D9" s="138" t="s">
        <v>80</v>
      </c>
      <c r="E9" s="135" t="s">
        <v>19</v>
      </c>
      <c r="F9" s="137" t="s">
        <v>357</v>
      </c>
      <c r="G9" s="135"/>
      <c r="H9" s="140"/>
      <c r="I9" s="134"/>
      <c r="J9" s="140"/>
      <c r="K9" s="140"/>
      <c r="L9" s="140"/>
      <c r="M9" s="134"/>
      <c r="N9" s="140"/>
      <c r="O9" s="140"/>
      <c r="P9" s="155" t="s">
        <v>399</v>
      </c>
      <c r="Q9" s="260" t="s">
        <v>698</v>
      </c>
      <c r="R9" s="46" t="s">
        <v>757</v>
      </c>
      <c r="S9" s="137" t="s">
        <v>777</v>
      </c>
    </row>
    <row r="10" spans="1:19" s="211" customFormat="1" ht="11.25" customHeight="1" x14ac:dyDescent="0.3">
      <c r="A10" s="203"/>
      <c r="B10" s="205"/>
      <c r="C10" s="205"/>
      <c r="D10" s="206"/>
      <c r="E10" s="203"/>
      <c r="F10" s="207"/>
      <c r="G10" s="203"/>
      <c r="H10" s="208"/>
      <c r="I10" s="203"/>
      <c r="J10" s="203"/>
      <c r="K10" s="208"/>
      <c r="L10" s="208"/>
      <c r="M10" s="203"/>
      <c r="N10" s="209"/>
      <c r="O10" s="209"/>
      <c r="P10" s="209"/>
      <c r="Q10" s="203"/>
      <c r="R10" s="210"/>
      <c r="S10" s="207"/>
    </row>
    <row r="11" spans="1:19" ht="72" x14ac:dyDescent="0.3">
      <c r="A11" s="14" t="s">
        <v>38</v>
      </c>
      <c r="B11" s="14" t="s">
        <v>39</v>
      </c>
      <c r="C11" s="34" t="s">
        <v>465</v>
      </c>
      <c r="D11" s="142" t="s">
        <v>277</v>
      </c>
      <c r="E11" s="14" t="s">
        <v>19</v>
      </c>
      <c r="F11" s="19" t="s">
        <v>41</v>
      </c>
      <c r="G11" s="14"/>
      <c r="H11" s="52"/>
      <c r="I11" s="7"/>
      <c r="J11" s="52"/>
      <c r="K11" s="52"/>
      <c r="L11" s="52"/>
      <c r="M11" s="7"/>
      <c r="N11" s="52"/>
      <c r="O11" s="52"/>
      <c r="P11" s="158" t="s">
        <v>523</v>
      </c>
      <c r="Q11" s="136">
        <v>2016</v>
      </c>
      <c r="R11" s="46" t="s">
        <v>757</v>
      </c>
      <c r="S11" s="8" t="s">
        <v>758</v>
      </c>
    </row>
    <row r="12" spans="1:19" ht="44.25" customHeight="1" x14ac:dyDescent="0.3">
      <c r="A12" s="14" t="s">
        <v>42</v>
      </c>
      <c r="B12" s="34" t="s">
        <v>298</v>
      </c>
      <c r="C12" s="34" t="s">
        <v>138</v>
      </c>
      <c r="D12" s="29">
        <v>108</v>
      </c>
      <c r="E12" s="14" t="s">
        <v>16</v>
      </c>
      <c r="F12" s="19" t="s">
        <v>43</v>
      </c>
      <c r="G12" s="14"/>
      <c r="H12" s="52"/>
      <c r="I12" s="7"/>
      <c r="J12" s="52"/>
      <c r="K12" s="52"/>
      <c r="L12" s="52"/>
      <c r="M12" s="7"/>
      <c r="N12" s="52"/>
      <c r="O12" s="52"/>
      <c r="P12" s="157" t="s">
        <v>331</v>
      </c>
      <c r="Q12" s="34">
        <v>2017</v>
      </c>
      <c r="R12" s="46" t="s">
        <v>367</v>
      </c>
      <c r="S12" s="19" t="s">
        <v>760</v>
      </c>
    </row>
    <row r="13" spans="1:19" s="5" customFormat="1" ht="43.15" x14ac:dyDescent="0.3">
      <c r="A13" s="15" t="s">
        <v>163</v>
      </c>
      <c r="B13" s="136" t="s">
        <v>157</v>
      </c>
      <c r="C13" s="136" t="s">
        <v>138</v>
      </c>
      <c r="D13" s="138">
        <v>17.600000000000001</v>
      </c>
      <c r="E13" s="136" t="s">
        <v>19</v>
      </c>
      <c r="F13" s="137" t="s">
        <v>158</v>
      </c>
      <c r="G13" s="135"/>
      <c r="H13" s="140"/>
      <c r="I13" s="134"/>
      <c r="J13" s="140"/>
      <c r="K13" s="140"/>
      <c r="L13" s="134"/>
      <c r="M13" s="134"/>
      <c r="N13" s="140"/>
      <c r="O13" s="140"/>
      <c r="P13" s="179" t="s">
        <v>400</v>
      </c>
      <c r="Q13" s="136" t="s">
        <v>227</v>
      </c>
      <c r="R13" s="46" t="s">
        <v>757</v>
      </c>
      <c r="S13" s="77" t="s">
        <v>759</v>
      </c>
    </row>
    <row r="14" spans="1:19" s="5" customFormat="1" ht="55.5" customHeight="1" x14ac:dyDescent="0.3">
      <c r="A14" s="15" t="s">
        <v>299</v>
      </c>
      <c r="B14" s="136" t="s">
        <v>288</v>
      </c>
      <c r="C14" s="136" t="s">
        <v>138</v>
      </c>
      <c r="D14" s="138">
        <v>21.4</v>
      </c>
      <c r="E14" s="136" t="s">
        <v>19</v>
      </c>
      <c r="F14" s="137" t="s">
        <v>301</v>
      </c>
      <c r="G14" s="135"/>
      <c r="H14" s="140"/>
      <c r="I14" s="134"/>
      <c r="J14" s="140"/>
      <c r="K14" s="140"/>
      <c r="L14" s="134"/>
      <c r="M14" s="134"/>
      <c r="N14" s="140"/>
      <c r="O14" s="140"/>
      <c r="P14" s="156" t="s">
        <v>331</v>
      </c>
      <c r="Q14" s="136">
        <v>2017</v>
      </c>
      <c r="R14" s="46" t="s">
        <v>367</v>
      </c>
      <c r="S14" s="19" t="s">
        <v>760</v>
      </c>
    </row>
    <row r="15" spans="1:19" s="5" customFormat="1" ht="41.25" customHeight="1" x14ac:dyDescent="0.3">
      <c r="A15" s="15" t="s">
        <v>300</v>
      </c>
      <c r="B15" s="136" t="s">
        <v>192</v>
      </c>
      <c r="C15" s="136" t="s">
        <v>138</v>
      </c>
      <c r="D15" s="138">
        <v>143.68</v>
      </c>
      <c r="E15" s="136" t="s">
        <v>16</v>
      </c>
      <c r="F15" s="137" t="s">
        <v>303</v>
      </c>
      <c r="G15" s="135"/>
      <c r="H15" s="140"/>
      <c r="I15" s="134"/>
      <c r="J15" s="140"/>
      <c r="K15" s="140"/>
      <c r="L15" s="134"/>
      <c r="M15" s="134"/>
      <c r="N15" s="140"/>
      <c r="O15" s="140"/>
      <c r="P15" s="179" t="s">
        <v>523</v>
      </c>
      <c r="Q15" s="136" t="s">
        <v>229</v>
      </c>
      <c r="R15" s="46" t="s">
        <v>757</v>
      </c>
      <c r="S15" s="19" t="s">
        <v>761</v>
      </c>
    </row>
    <row r="16" spans="1:19" s="5" customFormat="1" ht="49.5" customHeight="1" x14ac:dyDescent="0.3">
      <c r="A16" s="15" t="s">
        <v>377</v>
      </c>
      <c r="B16" s="136" t="s">
        <v>378</v>
      </c>
      <c r="C16" s="136" t="s">
        <v>138</v>
      </c>
      <c r="D16" s="138">
        <v>5</v>
      </c>
      <c r="E16" s="136" t="s">
        <v>19</v>
      </c>
      <c r="F16" s="137" t="s">
        <v>379</v>
      </c>
      <c r="G16" s="135"/>
      <c r="H16" s="140"/>
      <c r="I16" s="134"/>
      <c r="J16" s="140"/>
      <c r="K16" s="140"/>
      <c r="L16" s="134"/>
      <c r="M16" s="134"/>
      <c r="N16" s="140"/>
      <c r="O16" s="140"/>
      <c r="P16" s="179" t="s">
        <v>523</v>
      </c>
      <c r="Q16" s="135" t="s">
        <v>602</v>
      </c>
      <c r="R16" s="46" t="s">
        <v>757</v>
      </c>
      <c r="S16" s="19" t="s">
        <v>762</v>
      </c>
    </row>
    <row r="17" spans="1:19" s="217" customFormat="1" ht="28.9" x14ac:dyDescent="0.3">
      <c r="A17" s="15" t="s">
        <v>529</v>
      </c>
      <c r="B17" s="15" t="s">
        <v>519</v>
      </c>
      <c r="C17" s="226" t="s">
        <v>138</v>
      </c>
      <c r="D17" s="267">
        <v>64</v>
      </c>
      <c r="E17" s="15" t="s">
        <v>16</v>
      </c>
      <c r="F17" s="218" t="s">
        <v>516</v>
      </c>
      <c r="G17" s="15"/>
      <c r="H17" s="219"/>
      <c r="I17" s="218"/>
      <c r="J17" s="218"/>
      <c r="K17" s="218"/>
      <c r="L17" s="219"/>
      <c r="M17" s="218"/>
      <c r="N17" s="218"/>
      <c r="O17" s="218"/>
      <c r="P17" s="15" t="s">
        <v>523</v>
      </c>
      <c r="Q17" s="353" t="s">
        <v>112</v>
      </c>
      <c r="R17" s="46" t="s">
        <v>757</v>
      </c>
      <c r="S17" s="265" t="s">
        <v>763</v>
      </c>
    </row>
    <row r="18" spans="1:19" s="98" customFormat="1" ht="12.75" customHeight="1" x14ac:dyDescent="0.3">
      <c r="A18" s="99"/>
      <c r="B18" s="101"/>
      <c r="C18" s="101"/>
      <c r="D18" s="102"/>
      <c r="E18" s="101"/>
      <c r="F18" s="103"/>
      <c r="G18" s="106"/>
      <c r="H18" s="104"/>
      <c r="I18" s="105"/>
      <c r="J18" s="104"/>
      <c r="K18" s="104"/>
      <c r="L18" s="105"/>
      <c r="M18" s="105"/>
      <c r="N18" s="104"/>
      <c r="O18" s="104"/>
      <c r="P18" s="182"/>
      <c r="Q18" s="106"/>
      <c r="R18" s="107"/>
      <c r="S18" s="113"/>
    </row>
    <row r="19" spans="1:19" ht="73.5" customHeight="1" x14ac:dyDescent="0.3">
      <c r="A19" s="14" t="s">
        <v>226</v>
      </c>
      <c r="B19" s="14" t="s">
        <v>155</v>
      </c>
      <c r="C19" s="34" t="s">
        <v>178</v>
      </c>
      <c r="D19" s="30">
        <v>20</v>
      </c>
      <c r="E19" s="14" t="s">
        <v>19</v>
      </c>
      <c r="F19" s="19" t="s">
        <v>90</v>
      </c>
      <c r="G19" s="14"/>
      <c r="H19" s="52"/>
      <c r="I19" s="7"/>
      <c r="J19" s="52"/>
      <c r="K19" s="52"/>
      <c r="L19" s="52"/>
      <c r="M19" s="7"/>
      <c r="N19" s="52"/>
      <c r="O19" s="52"/>
      <c r="P19" s="157" t="s">
        <v>337</v>
      </c>
      <c r="Q19" s="260" t="s">
        <v>698</v>
      </c>
      <c r="R19" s="43" t="s">
        <v>757</v>
      </c>
      <c r="S19" s="19" t="s">
        <v>769</v>
      </c>
    </row>
    <row r="20" spans="1:19" ht="43.15" x14ac:dyDescent="0.3">
      <c r="A20" s="15" t="s">
        <v>94</v>
      </c>
      <c r="B20" s="136" t="s">
        <v>159</v>
      </c>
      <c r="C20" s="136" t="s">
        <v>89</v>
      </c>
      <c r="D20" s="138">
        <v>320</v>
      </c>
      <c r="E20" s="136" t="s">
        <v>19</v>
      </c>
      <c r="F20" s="137" t="s">
        <v>95</v>
      </c>
      <c r="G20" s="14"/>
      <c r="H20" s="52"/>
      <c r="I20" s="7"/>
      <c r="J20" s="52"/>
      <c r="K20" s="52"/>
      <c r="L20" s="52"/>
      <c r="M20" s="7"/>
      <c r="N20" s="52"/>
      <c r="O20" s="52"/>
      <c r="P20" s="157" t="s">
        <v>337</v>
      </c>
      <c r="Q20" s="14">
        <v>2018</v>
      </c>
      <c r="R20" s="43" t="s">
        <v>757</v>
      </c>
      <c r="S20" s="19" t="s">
        <v>770</v>
      </c>
    </row>
    <row r="21" spans="1:19" ht="86.25" customHeight="1" x14ac:dyDescent="0.3">
      <c r="A21" s="15" t="s">
        <v>384</v>
      </c>
      <c r="B21" s="136" t="s">
        <v>160</v>
      </c>
      <c r="C21" s="136" t="s">
        <v>89</v>
      </c>
      <c r="D21" s="138">
        <v>240</v>
      </c>
      <c r="E21" s="136" t="s">
        <v>19</v>
      </c>
      <c r="F21" s="137" t="s">
        <v>95</v>
      </c>
      <c r="G21" s="14"/>
      <c r="H21" s="52"/>
      <c r="I21" s="7"/>
      <c r="J21" s="52"/>
      <c r="K21" s="52"/>
      <c r="L21" s="52"/>
      <c r="M21" s="7"/>
      <c r="N21" s="52"/>
      <c r="O21" s="52"/>
      <c r="P21" s="157" t="s">
        <v>337</v>
      </c>
      <c r="Q21" s="34" t="s">
        <v>569</v>
      </c>
      <c r="R21" s="43" t="s">
        <v>757</v>
      </c>
      <c r="S21" s="19" t="s">
        <v>771</v>
      </c>
    </row>
    <row r="22" spans="1:19" ht="75.75" customHeight="1" x14ac:dyDescent="0.3">
      <c r="A22" s="15" t="s">
        <v>385</v>
      </c>
      <c r="B22" s="136" t="s">
        <v>260</v>
      </c>
      <c r="C22" s="136" t="s">
        <v>89</v>
      </c>
      <c r="D22" s="138">
        <v>160</v>
      </c>
      <c r="E22" s="136" t="s">
        <v>19</v>
      </c>
      <c r="F22" s="137" t="s">
        <v>533</v>
      </c>
      <c r="G22" s="14"/>
      <c r="H22" s="52"/>
      <c r="I22" s="7"/>
      <c r="J22" s="52"/>
      <c r="K22" s="52"/>
      <c r="L22" s="52"/>
      <c r="M22" s="7"/>
      <c r="N22" s="52"/>
      <c r="O22" s="52"/>
      <c r="P22" s="157" t="s">
        <v>625</v>
      </c>
      <c r="Q22" s="34" t="s">
        <v>422</v>
      </c>
      <c r="R22" s="43" t="s">
        <v>757</v>
      </c>
      <c r="S22" s="19" t="s">
        <v>772</v>
      </c>
    </row>
    <row r="23" spans="1:19" ht="57" customHeight="1" x14ac:dyDescent="0.3">
      <c r="A23" s="15" t="s">
        <v>94</v>
      </c>
      <c r="B23" s="136" t="s">
        <v>142</v>
      </c>
      <c r="C23" s="136" t="s">
        <v>89</v>
      </c>
      <c r="D23" s="138">
        <v>26</v>
      </c>
      <c r="E23" s="136" t="s">
        <v>19</v>
      </c>
      <c r="F23" s="137" t="s">
        <v>143</v>
      </c>
      <c r="G23" s="14"/>
      <c r="H23" s="52"/>
      <c r="I23" s="7"/>
      <c r="J23" s="52"/>
      <c r="K23" s="52"/>
      <c r="L23" s="52"/>
      <c r="M23" s="7"/>
      <c r="N23" s="52"/>
      <c r="O23" s="52"/>
      <c r="P23" s="158" t="s">
        <v>334</v>
      </c>
      <c r="Q23" s="14" t="s">
        <v>420</v>
      </c>
      <c r="R23" s="43" t="s">
        <v>757</v>
      </c>
      <c r="S23" s="19" t="s">
        <v>773</v>
      </c>
    </row>
    <row r="24" spans="1:19" ht="61.5" customHeight="1" x14ac:dyDescent="0.3">
      <c r="A24" s="15" t="s">
        <v>339</v>
      </c>
      <c r="B24" s="136" t="s">
        <v>373</v>
      </c>
      <c r="C24" s="136" t="s">
        <v>372</v>
      </c>
      <c r="D24" s="138">
        <v>39</v>
      </c>
      <c r="E24" s="136" t="s">
        <v>26</v>
      </c>
      <c r="F24" s="137" t="s">
        <v>375</v>
      </c>
      <c r="G24" s="14"/>
      <c r="H24" s="52"/>
      <c r="I24" s="7"/>
      <c r="J24" s="52"/>
      <c r="K24" s="52"/>
      <c r="L24" s="52"/>
      <c r="M24" s="7"/>
      <c r="N24" s="52"/>
      <c r="O24" s="52"/>
      <c r="P24" s="158" t="s">
        <v>610</v>
      </c>
      <c r="Q24" s="135" t="s">
        <v>112</v>
      </c>
      <c r="R24" s="46" t="s">
        <v>743</v>
      </c>
      <c r="S24" s="137" t="s">
        <v>746</v>
      </c>
    </row>
    <row r="25" spans="1:19" ht="57" customHeight="1" x14ac:dyDescent="0.3">
      <c r="A25" s="15" t="s">
        <v>339</v>
      </c>
      <c r="B25" s="136" t="s">
        <v>374</v>
      </c>
      <c r="C25" s="136" t="s">
        <v>372</v>
      </c>
      <c r="D25" s="138">
        <v>45</v>
      </c>
      <c r="E25" s="136" t="s">
        <v>26</v>
      </c>
      <c r="F25" s="137" t="s">
        <v>376</v>
      </c>
      <c r="G25" s="14"/>
      <c r="H25" s="52"/>
      <c r="I25" s="7"/>
      <c r="J25" s="52"/>
      <c r="K25" s="52"/>
      <c r="L25" s="52"/>
      <c r="M25" s="7"/>
      <c r="N25" s="52"/>
      <c r="O25" s="52"/>
      <c r="P25" s="158" t="s">
        <v>610</v>
      </c>
      <c r="Q25" s="135" t="s">
        <v>112</v>
      </c>
      <c r="R25" s="46" t="s">
        <v>743</v>
      </c>
      <c r="S25" s="19" t="s">
        <v>747</v>
      </c>
    </row>
    <row r="26" spans="1:19" ht="57" customHeight="1" x14ac:dyDescent="0.25">
      <c r="A26" s="15" t="s">
        <v>685</v>
      </c>
      <c r="B26" s="136" t="s">
        <v>686</v>
      </c>
      <c r="C26" s="136" t="s">
        <v>477</v>
      </c>
      <c r="D26" s="138">
        <v>50</v>
      </c>
      <c r="E26" s="136" t="s">
        <v>19</v>
      </c>
      <c r="F26" s="137" t="s">
        <v>687</v>
      </c>
      <c r="G26" s="14"/>
      <c r="H26" s="52"/>
      <c r="I26" s="7"/>
      <c r="J26" s="52"/>
      <c r="K26" s="52"/>
      <c r="L26" s="52"/>
      <c r="M26" s="7"/>
      <c r="N26" s="52"/>
      <c r="O26" s="52"/>
      <c r="P26" s="158" t="s">
        <v>337</v>
      </c>
      <c r="Q26" s="135">
        <v>2016</v>
      </c>
      <c r="R26" s="46" t="s">
        <v>757</v>
      </c>
      <c r="S26" s="393" t="s">
        <v>737</v>
      </c>
    </row>
    <row r="27" spans="1:19" s="98" customFormat="1" ht="11.25" customHeight="1" x14ac:dyDescent="0.25">
      <c r="A27" s="99"/>
      <c r="B27" s="101"/>
      <c r="C27" s="101"/>
      <c r="D27" s="102"/>
      <c r="E27" s="101"/>
      <c r="F27" s="103"/>
      <c r="G27" s="106"/>
      <c r="H27" s="104"/>
      <c r="I27" s="105"/>
      <c r="J27" s="104"/>
      <c r="K27" s="104"/>
      <c r="L27" s="104"/>
      <c r="M27" s="105"/>
      <c r="N27" s="104"/>
      <c r="O27" s="104"/>
      <c r="P27" s="182"/>
      <c r="Q27" s="106"/>
      <c r="R27" s="107"/>
      <c r="S27" s="103"/>
    </row>
    <row r="28" spans="1:19" ht="30" x14ac:dyDescent="0.25">
      <c r="A28" s="135" t="s">
        <v>175</v>
      </c>
      <c r="B28" s="136" t="s">
        <v>259</v>
      </c>
      <c r="C28" s="136" t="s">
        <v>176</v>
      </c>
      <c r="D28" s="138" t="s">
        <v>80</v>
      </c>
      <c r="E28" s="135" t="s">
        <v>19</v>
      </c>
      <c r="F28" s="137" t="s">
        <v>177</v>
      </c>
      <c r="G28" s="135"/>
      <c r="H28" s="140"/>
      <c r="I28" s="134"/>
      <c r="J28" s="140"/>
      <c r="K28" s="140"/>
      <c r="L28" s="140"/>
      <c r="M28" s="134"/>
      <c r="N28" s="140"/>
      <c r="O28" s="140"/>
      <c r="P28" s="156" t="s">
        <v>331</v>
      </c>
      <c r="Q28" s="260" t="s">
        <v>530</v>
      </c>
      <c r="R28" s="46" t="s">
        <v>757</v>
      </c>
      <c r="S28" s="366" t="s">
        <v>764</v>
      </c>
    </row>
    <row r="29" spans="1:19" ht="45" x14ac:dyDescent="0.25">
      <c r="A29" s="135" t="s">
        <v>175</v>
      </c>
      <c r="B29" s="136" t="s">
        <v>269</v>
      </c>
      <c r="C29" s="136" t="s">
        <v>176</v>
      </c>
      <c r="D29" s="138" t="s">
        <v>80</v>
      </c>
      <c r="E29" s="135" t="s">
        <v>19</v>
      </c>
      <c r="F29" s="137" t="s">
        <v>270</v>
      </c>
      <c r="G29" s="135"/>
      <c r="H29" s="140"/>
      <c r="I29" s="134"/>
      <c r="J29" s="140"/>
      <c r="K29" s="140"/>
      <c r="L29" s="140"/>
      <c r="M29" s="134"/>
      <c r="N29" s="140"/>
      <c r="O29" s="140"/>
      <c r="P29" s="156" t="s">
        <v>331</v>
      </c>
      <c r="Q29" s="260" t="s">
        <v>115</v>
      </c>
      <c r="R29" s="46" t="s">
        <v>757</v>
      </c>
      <c r="S29" s="77" t="s">
        <v>765</v>
      </c>
    </row>
    <row r="30" spans="1:19" ht="47.25" customHeight="1" x14ac:dyDescent="0.25">
      <c r="A30" s="14" t="s">
        <v>59</v>
      </c>
      <c r="B30" s="14" t="s">
        <v>60</v>
      </c>
      <c r="C30" s="34" t="s">
        <v>138</v>
      </c>
      <c r="D30" s="29">
        <v>816</v>
      </c>
      <c r="E30" s="14" t="s">
        <v>16</v>
      </c>
      <c r="F30" s="19" t="s">
        <v>61</v>
      </c>
      <c r="G30" s="14"/>
      <c r="H30" s="52"/>
      <c r="I30" s="7"/>
      <c r="J30" s="52"/>
      <c r="K30" s="52"/>
      <c r="L30" s="52"/>
      <c r="M30" s="7"/>
      <c r="N30" s="52"/>
      <c r="O30" s="52"/>
      <c r="P30" s="157" t="s">
        <v>331</v>
      </c>
      <c r="Q30" s="34">
        <v>2017</v>
      </c>
      <c r="R30" s="46" t="s">
        <v>757</v>
      </c>
      <c r="S30" s="19" t="s">
        <v>766</v>
      </c>
    </row>
    <row r="31" spans="1:19" ht="45" x14ac:dyDescent="0.25">
      <c r="A31" s="135" t="s">
        <v>136</v>
      </c>
      <c r="B31" s="135" t="s">
        <v>137</v>
      </c>
      <c r="C31" s="136" t="s">
        <v>138</v>
      </c>
      <c r="D31" s="138">
        <v>72</v>
      </c>
      <c r="E31" s="135" t="s">
        <v>19</v>
      </c>
      <c r="F31" s="137" t="s">
        <v>412</v>
      </c>
      <c r="G31" s="135"/>
      <c r="H31" s="140"/>
      <c r="I31" s="134"/>
      <c r="J31" s="140"/>
      <c r="K31" s="140"/>
      <c r="L31" s="140"/>
      <c r="M31" s="134"/>
      <c r="N31" s="140"/>
      <c r="O31" s="140"/>
      <c r="P31" s="156" t="s">
        <v>331</v>
      </c>
      <c r="Q31" s="136" t="s">
        <v>227</v>
      </c>
      <c r="R31" s="46" t="s">
        <v>757</v>
      </c>
      <c r="S31" s="19" t="s">
        <v>767</v>
      </c>
    </row>
    <row r="32" spans="1:19" ht="48" customHeight="1" x14ac:dyDescent="0.25">
      <c r="A32" s="135" t="s">
        <v>415</v>
      </c>
      <c r="B32" s="136" t="s">
        <v>383</v>
      </c>
      <c r="C32" s="136" t="s">
        <v>413</v>
      </c>
      <c r="D32" s="138">
        <v>322</v>
      </c>
      <c r="E32" s="135" t="s">
        <v>19</v>
      </c>
      <c r="F32" s="137" t="s">
        <v>395</v>
      </c>
      <c r="G32" s="135"/>
      <c r="H32" s="140"/>
      <c r="I32" s="134"/>
      <c r="J32" s="140"/>
      <c r="K32" s="140"/>
      <c r="L32" s="140"/>
      <c r="M32" s="134"/>
      <c r="N32" s="140"/>
      <c r="O32" s="140"/>
      <c r="P32" s="156" t="s">
        <v>331</v>
      </c>
      <c r="Q32" s="261" t="s">
        <v>115</v>
      </c>
      <c r="R32" s="46" t="s">
        <v>757</v>
      </c>
      <c r="S32" s="76" t="s">
        <v>414</v>
      </c>
    </row>
    <row r="33" spans="1:20" s="98" customFormat="1" ht="12" customHeight="1" x14ac:dyDescent="0.25">
      <c r="A33" s="106"/>
      <c r="B33" s="101"/>
      <c r="C33" s="101"/>
      <c r="D33" s="102"/>
      <c r="E33" s="106"/>
      <c r="F33" s="103"/>
      <c r="G33" s="106"/>
      <c r="H33" s="104"/>
      <c r="I33" s="105"/>
      <c r="J33" s="104"/>
      <c r="K33" s="104"/>
      <c r="L33" s="104"/>
      <c r="M33" s="105"/>
      <c r="N33" s="104"/>
      <c r="O33" s="104"/>
      <c r="P33" s="182"/>
      <c r="Q33" s="106"/>
      <c r="R33" s="107"/>
      <c r="S33" s="113"/>
    </row>
    <row r="34" spans="1:20" s="5" customFormat="1" ht="45" x14ac:dyDescent="0.25">
      <c r="A34" s="135" t="s">
        <v>325</v>
      </c>
      <c r="B34" s="136" t="s">
        <v>326</v>
      </c>
      <c r="C34" s="136" t="s">
        <v>86</v>
      </c>
      <c r="D34" s="138" t="s">
        <v>80</v>
      </c>
      <c r="E34" s="135" t="s">
        <v>80</v>
      </c>
      <c r="F34" s="137"/>
      <c r="G34" s="135"/>
      <c r="H34" s="140"/>
      <c r="I34" s="134"/>
      <c r="J34" s="140"/>
      <c r="K34" s="140"/>
      <c r="L34" s="140"/>
      <c r="M34" s="134"/>
      <c r="N34" s="140"/>
      <c r="O34" s="140"/>
      <c r="P34" s="179" t="s">
        <v>332</v>
      </c>
      <c r="Q34" s="135" t="s">
        <v>80</v>
      </c>
      <c r="R34" s="46" t="s">
        <v>757</v>
      </c>
      <c r="S34" s="77" t="s">
        <v>619</v>
      </c>
    </row>
    <row r="35" spans="1:20" s="5" customFormat="1" ht="45" x14ac:dyDescent="0.25">
      <c r="A35" s="135" t="s">
        <v>325</v>
      </c>
      <c r="B35" s="136" t="s">
        <v>327</v>
      </c>
      <c r="C35" s="136" t="s">
        <v>86</v>
      </c>
      <c r="D35" s="138" t="s">
        <v>80</v>
      </c>
      <c r="E35" s="135" t="s">
        <v>80</v>
      </c>
      <c r="F35" s="137"/>
      <c r="G35" s="135"/>
      <c r="H35" s="140"/>
      <c r="I35" s="134"/>
      <c r="J35" s="140"/>
      <c r="K35" s="140"/>
      <c r="L35" s="140"/>
      <c r="M35" s="134"/>
      <c r="N35" s="140"/>
      <c r="O35" s="140"/>
      <c r="P35" s="179" t="s">
        <v>332</v>
      </c>
      <c r="Q35" s="135" t="s">
        <v>80</v>
      </c>
      <c r="R35" s="46" t="s">
        <v>757</v>
      </c>
      <c r="S35" s="77" t="s">
        <v>768</v>
      </c>
    </row>
    <row r="36" spans="1:20" customFormat="1" ht="45" customHeight="1" x14ac:dyDescent="0.25">
      <c r="A36" s="135" t="s">
        <v>124</v>
      </c>
      <c r="B36" s="135" t="s">
        <v>531</v>
      </c>
      <c r="C36" s="136" t="s">
        <v>89</v>
      </c>
      <c r="D36" s="138">
        <v>80</v>
      </c>
      <c r="E36" s="135" t="s">
        <v>19</v>
      </c>
      <c r="F36" s="137" t="s">
        <v>402</v>
      </c>
      <c r="G36" s="14"/>
      <c r="H36" s="52"/>
      <c r="I36" s="7"/>
      <c r="J36" s="52"/>
      <c r="K36" s="52"/>
      <c r="L36" s="52"/>
      <c r="M36" s="7"/>
      <c r="N36" s="52"/>
      <c r="O36" s="52"/>
      <c r="P36" s="179" t="s">
        <v>608</v>
      </c>
      <c r="Q36" s="34">
        <v>2016</v>
      </c>
      <c r="R36" s="43" t="s">
        <v>757</v>
      </c>
      <c r="S36" s="49" t="s">
        <v>774</v>
      </c>
      <c r="T36" s="114"/>
    </row>
    <row r="37" spans="1:20" ht="78.75" customHeight="1" x14ac:dyDescent="0.25">
      <c r="A37" s="135" t="s">
        <v>382</v>
      </c>
      <c r="B37" s="135" t="s">
        <v>355</v>
      </c>
      <c r="C37" s="136" t="s">
        <v>89</v>
      </c>
      <c r="D37" s="138">
        <v>20</v>
      </c>
      <c r="E37" s="135" t="s">
        <v>19</v>
      </c>
      <c r="F37" s="137" t="s">
        <v>356</v>
      </c>
      <c r="G37" s="135"/>
      <c r="H37" s="140"/>
      <c r="I37" s="134"/>
      <c r="J37" s="140"/>
      <c r="K37" s="140"/>
      <c r="L37" s="134"/>
      <c r="M37" s="134"/>
      <c r="N37" s="140"/>
      <c r="O37" s="140"/>
      <c r="P37" s="179" t="s">
        <v>608</v>
      </c>
      <c r="Q37" s="136" t="s">
        <v>229</v>
      </c>
      <c r="R37" s="43" t="s">
        <v>757</v>
      </c>
      <c r="S37" s="49" t="s">
        <v>740</v>
      </c>
    </row>
    <row r="38" spans="1:20" s="5" customFormat="1" ht="45.75" customHeight="1" x14ac:dyDescent="0.25">
      <c r="A38" s="135" t="s">
        <v>550</v>
      </c>
      <c r="B38" s="136" t="s">
        <v>444</v>
      </c>
      <c r="C38" s="136" t="s">
        <v>305</v>
      </c>
      <c r="D38" s="32" t="s">
        <v>80</v>
      </c>
      <c r="E38" s="135" t="s">
        <v>19</v>
      </c>
      <c r="F38" s="21" t="s">
        <v>453</v>
      </c>
      <c r="G38" s="14"/>
      <c r="H38" s="52"/>
      <c r="I38" s="7"/>
      <c r="J38" s="7"/>
      <c r="K38" s="52"/>
      <c r="L38" s="52"/>
      <c r="M38" s="7"/>
      <c r="N38" s="23"/>
      <c r="O38" s="23"/>
      <c r="P38" s="179" t="s">
        <v>608</v>
      </c>
      <c r="Q38" s="135" t="s">
        <v>549</v>
      </c>
      <c r="R38" s="43" t="s">
        <v>757</v>
      </c>
      <c r="S38" s="8" t="s">
        <v>674</v>
      </c>
      <c r="T38" s="1"/>
    </row>
    <row r="39" spans="1:20" ht="52.5" customHeight="1" x14ac:dyDescent="0.25">
      <c r="A39" s="135" t="s">
        <v>219</v>
      </c>
      <c r="B39" s="135" t="s">
        <v>186</v>
      </c>
      <c r="C39" s="136" t="s">
        <v>315</v>
      </c>
      <c r="D39" s="138">
        <v>150</v>
      </c>
      <c r="E39" s="135" t="s">
        <v>16</v>
      </c>
      <c r="F39" s="21"/>
      <c r="G39" s="135"/>
      <c r="H39" s="140"/>
      <c r="I39" s="134"/>
      <c r="J39" s="140"/>
      <c r="K39" s="140"/>
      <c r="L39" s="134"/>
      <c r="M39" s="134"/>
      <c r="N39" s="140"/>
      <c r="O39" s="140"/>
      <c r="P39" s="179" t="s">
        <v>335</v>
      </c>
      <c r="Q39" s="135"/>
      <c r="R39" s="43"/>
      <c r="S39" s="75" t="s">
        <v>469</v>
      </c>
    </row>
    <row r="40" spans="1:20" ht="48.75" customHeight="1" x14ac:dyDescent="0.25">
      <c r="A40" s="135" t="s">
        <v>220</v>
      </c>
      <c r="B40" s="135" t="s">
        <v>171</v>
      </c>
      <c r="C40" s="136" t="s">
        <v>315</v>
      </c>
      <c r="D40" s="138">
        <v>100</v>
      </c>
      <c r="E40" s="135" t="s">
        <v>19</v>
      </c>
      <c r="F40" s="21" t="s">
        <v>172</v>
      </c>
      <c r="G40" s="135"/>
      <c r="H40" s="140"/>
      <c r="I40" s="134"/>
      <c r="J40" s="140"/>
      <c r="K40" s="140"/>
      <c r="L40" s="134"/>
      <c r="M40" s="134"/>
      <c r="N40" s="140"/>
      <c r="O40" s="140"/>
      <c r="P40" s="179" t="s">
        <v>335</v>
      </c>
      <c r="Q40" s="135"/>
      <c r="R40" s="43"/>
      <c r="S40" s="76" t="s">
        <v>518</v>
      </c>
    </row>
    <row r="41" spans="1:20" s="98" customFormat="1" ht="11.25" customHeight="1" x14ac:dyDescent="0.25">
      <c r="A41" s="106"/>
      <c r="B41" s="101"/>
      <c r="C41" s="101"/>
      <c r="D41" s="111"/>
      <c r="E41" s="106"/>
      <c r="F41" s="103"/>
      <c r="G41" s="106"/>
      <c r="H41" s="104"/>
      <c r="I41" s="105"/>
      <c r="J41" s="105"/>
      <c r="K41" s="104"/>
      <c r="L41" s="104"/>
      <c r="M41" s="105"/>
      <c r="N41" s="112"/>
      <c r="O41" s="112"/>
      <c r="P41" s="181"/>
      <c r="Q41" s="106"/>
      <c r="R41" s="107"/>
      <c r="S41" s="103"/>
    </row>
    <row r="42" spans="1:20" ht="48.75" customHeight="1" x14ac:dyDescent="0.25">
      <c r="A42" s="135" t="s">
        <v>344</v>
      </c>
      <c r="B42" s="135" t="s">
        <v>544</v>
      </c>
      <c r="C42" s="136" t="s">
        <v>282</v>
      </c>
      <c r="D42" s="138">
        <v>982</v>
      </c>
      <c r="E42" s="135" t="s">
        <v>19</v>
      </c>
      <c r="F42" s="21" t="s">
        <v>454</v>
      </c>
      <c r="G42" s="135"/>
      <c r="H42" s="140"/>
      <c r="I42" s="134"/>
      <c r="J42" s="140"/>
      <c r="K42" s="140"/>
      <c r="L42" s="134"/>
      <c r="M42" s="134"/>
      <c r="N42" s="140"/>
      <c r="O42" s="140"/>
      <c r="P42" s="179" t="s">
        <v>338</v>
      </c>
      <c r="Q42" s="135">
        <v>2016</v>
      </c>
      <c r="R42" s="43" t="s">
        <v>545</v>
      </c>
      <c r="S42" s="49" t="s">
        <v>455</v>
      </c>
    </row>
    <row r="43" spans="1:20" ht="48" customHeight="1" x14ac:dyDescent="0.25">
      <c r="A43" s="136" t="s">
        <v>350</v>
      </c>
      <c r="B43" s="136" t="s">
        <v>289</v>
      </c>
      <c r="C43" s="136" t="s">
        <v>122</v>
      </c>
      <c r="D43" s="138">
        <v>1250</v>
      </c>
      <c r="E43" s="136" t="s">
        <v>16</v>
      </c>
      <c r="F43" s="137" t="s">
        <v>73</v>
      </c>
      <c r="G43" s="14" t="s">
        <v>115</v>
      </c>
      <c r="H43" s="52"/>
      <c r="I43" s="7"/>
      <c r="J43" s="52"/>
      <c r="K43" s="52"/>
      <c r="L43" s="52"/>
      <c r="M43" s="7"/>
      <c r="N43" s="52"/>
      <c r="O43" s="52"/>
      <c r="P43" s="157" t="s">
        <v>609</v>
      </c>
      <c r="Q43" s="135" t="s">
        <v>117</v>
      </c>
      <c r="R43" s="43" t="s">
        <v>743</v>
      </c>
      <c r="S43" s="76" t="s">
        <v>699</v>
      </c>
    </row>
    <row r="44" spans="1:20" ht="62.25" customHeight="1" x14ac:dyDescent="0.25">
      <c r="A44" s="136" t="s">
        <v>350</v>
      </c>
      <c r="B44" s="136" t="s">
        <v>360</v>
      </c>
      <c r="C44" s="136" t="s">
        <v>122</v>
      </c>
      <c r="D44" s="138">
        <v>180</v>
      </c>
      <c r="E44" s="136" t="s">
        <v>19</v>
      </c>
      <c r="F44" s="137" t="s">
        <v>73</v>
      </c>
      <c r="G44" s="14" t="s">
        <v>115</v>
      </c>
      <c r="H44" s="52"/>
      <c r="I44" s="7"/>
      <c r="J44" s="52"/>
      <c r="K44" s="52"/>
      <c r="L44" s="52"/>
      <c r="M44" s="7"/>
      <c r="N44" s="52"/>
      <c r="O44" s="52"/>
      <c r="P44" s="157" t="s">
        <v>609</v>
      </c>
      <c r="Q44" s="34">
        <v>2016</v>
      </c>
      <c r="R44" s="43" t="s">
        <v>743</v>
      </c>
      <c r="S44" s="76" t="s">
        <v>552</v>
      </c>
    </row>
    <row r="45" spans="1:20" ht="51" customHeight="1" x14ac:dyDescent="0.25">
      <c r="A45" s="136" t="s">
        <v>350</v>
      </c>
      <c r="B45" s="136" t="s">
        <v>359</v>
      </c>
      <c r="C45" s="136" t="s">
        <v>122</v>
      </c>
      <c r="D45" s="138">
        <v>500</v>
      </c>
      <c r="E45" s="136" t="s">
        <v>16</v>
      </c>
      <c r="F45" s="137" t="s">
        <v>358</v>
      </c>
      <c r="G45" s="14" t="s">
        <v>115</v>
      </c>
      <c r="H45" s="52"/>
      <c r="I45" s="7"/>
      <c r="J45" s="52"/>
      <c r="K45" s="52"/>
      <c r="L45" s="52"/>
      <c r="M45" s="7"/>
      <c r="N45" s="52"/>
      <c r="O45" s="52"/>
      <c r="P45" s="157" t="s">
        <v>609</v>
      </c>
      <c r="Q45" s="34" t="s">
        <v>534</v>
      </c>
      <c r="R45" s="43" t="s">
        <v>743</v>
      </c>
      <c r="S45" s="76" t="s">
        <v>361</v>
      </c>
    </row>
    <row r="46" spans="1:20" ht="48.75" customHeight="1" x14ac:dyDescent="0.25">
      <c r="A46" s="136" t="s">
        <v>350</v>
      </c>
      <c r="B46" s="136" t="s">
        <v>362</v>
      </c>
      <c r="C46" s="136" t="s">
        <v>122</v>
      </c>
      <c r="D46" s="138">
        <v>2260</v>
      </c>
      <c r="E46" s="136" t="s">
        <v>16</v>
      </c>
      <c r="F46" s="137" t="s">
        <v>363</v>
      </c>
      <c r="G46" s="14"/>
      <c r="H46" s="52"/>
      <c r="I46" s="7"/>
      <c r="J46" s="52"/>
      <c r="K46" s="52"/>
      <c r="L46" s="52"/>
      <c r="M46" s="7"/>
      <c r="N46" s="52"/>
      <c r="O46" s="52"/>
      <c r="P46" s="157" t="s">
        <v>609</v>
      </c>
      <c r="Q46" s="34">
        <v>2017</v>
      </c>
      <c r="R46" s="43" t="s">
        <v>743</v>
      </c>
      <c r="S46" s="76" t="s">
        <v>471</v>
      </c>
    </row>
    <row r="47" spans="1:20" ht="44.25" customHeight="1" x14ac:dyDescent="0.25">
      <c r="A47" s="136" t="s">
        <v>365</v>
      </c>
      <c r="B47" s="136" t="s">
        <v>74</v>
      </c>
      <c r="C47" s="136" t="s">
        <v>122</v>
      </c>
      <c r="D47" s="138">
        <v>1778</v>
      </c>
      <c r="E47" s="136" t="s">
        <v>16</v>
      </c>
      <c r="F47" s="137" t="s">
        <v>75</v>
      </c>
      <c r="G47" s="14"/>
      <c r="H47" s="52"/>
      <c r="I47" s="7"/>
      <c r="J47" s="52"/>
      <c r="K47" s="52"/>
      <c r="L47" s="52"/>
      <c r="M47" s="7"/>
      <c r="N47" s="52"/>
      <c r="O47" s="52"/>
      <c r="P47" s="157" t="s">
        <v>609</v>
      </c>
      <c r="Q47" s="14" t="s">
        <v>265</v>
      </c>
      <c r="R47" s="87" t="s">
        <v>743</v>
      </c>
      <c r="S47" s="49" t="s">
        <v>366</v>
      </c>
    </row>
    <row r="48" spans="1:20" ht="66.75" customHeight="1" x14ac:dyDescent="0.25">
      <c r="A48" s="136" t="s">
        <v>167</v>
      </c>
      <c r="B48" s="136" t="s">
        <v>168</v>
      </c>
      <c r="C48" s="136" t="s">
        <v>187</v>
      </c>
      <c r="D48" s="32">
        <v>2</v>
      </c>
      <c r="E48" s="135" t="s">
        <v>26</v>
      </c>
      <c r="F48" s="137" t="s">
        <v>169</v>
      </c>
      <c r="G48" s="14"/>
      <c r="H48" s="52"/>
      <c r="I48" s="7"/>
      <c r="J48" s="7"/>
      <c r="K48" s="7"/>
      <c r="L48" s="52"/>
      <c r="M48" s="7"/>
      <c r="N48" s="52"/>
      <c r="O48" s="52"/>
      <c r="P48" s="157" t="s">
        <v>610</v>
      </c>
      <c r="Q48" s="14">
        <v>2016</v>
      </c>
      <c r="R48" s="43" t="s">
        <v>678</v>
      </c>
      <c r="S48" s="76" t="s">
        <v>266</v>
      </c>
    </row>
    <row r="49" spans="1:20" ht="45" x14ac:dyDescent="0.25">
      <c r="A49" s="136" t="s">
        <v>106</v>
      </c>
      <c r="B49" s="136" t="s">
        <v>79</v>
      </c>
      <c r="C49" s="136" t="s">
        <v>36</v>
      </c>
      <c r="D49" s="138">
        <v>72</v>
      </c>
      <c r="E49" s="135" t="s">
        <v>26</v>
      </c>
      <c r="F49" s="137" t="s">
        <v>107</v>
      </c>
      <c r="G49" s="14"/>
      <c r="H49" s="52"/>
      <c r="I49" s="7"/>
      <c r="J49" s="7"/>
      <c r="K49" s="7"/>
      <c r="L49" s="52"/>
      <c r="M49" s="7"/>
      <c r="N49" s="52"/>
      <c r="O49" s="52"/>
      <c r="P49" s="157"/>
      <c r="Q49" s="14" t="s">
        <v>115</v>
      </c>
      <c r="R49" s="43" t="s">
        <v>370</v>
      </c>
      <c r="S49" s="49" t="s">
        <v>371</v>
      </c>
    </row>
    <row r="50" spans="1:20" ht="15.75" thickBot="1" x14ac:dyDescent="0.3">
      <c r="A50" s="56"/>
      <c r="B50" s="56"/>
      <c r="C50" s="124" t="s">
        <v>118</v>
      </c>
      <c r="D50" s="125">
        <f>SUM(D4:D49)</f>
        <v>10042.279999999999</v>
      </c>
      <c r="E50" s="58"/>
      <c r="F50" s="4"/>
      <c r="G50" s="50"/>
      <c r="H50" s="55"/>
      <c r="I50" s="24"/>
      <c r="J50" s="24"/>
      <c r="K50" s="24"/>
      <c r="L50" s="55"/>
      <c r="M50" s="24"/>
      <c r="N50" s="24"/>
      <c r="O50" s="24"/>
      <c r="P50" s="50"/>
      <c r="Q50" s="24"/>
      <c r="R50" s="47"/>
      <c r="S50" s="51"/>
    </row>
    <row r="51" spans="1:20" s="5" customFormat="1" ht="16.5" thickBot="1" x14ac:dyDescent="0.3">
      <c r="A51" s="213" t="s">
        <v>140</v>
      </c>
      <c r="B51" s="80"/>
      <c r="C51" s="118"/>
      <c r="D51" s="119"/>
      <c r="E51" s="117"/>
      <c r="F51" s="117"/>
      <c r="G51" s="117"/>
      <c r="H51" s="117"/>
      <c r="I51" s="117"/>
      <c r="J51" s="117"/>
      <c r="K51" s="117"/>
      <c r="L51" s="117"/>
      <c r="M51" s="117"/>
      <c r="N51" s="117"/>
      <c r="O51" s="117"/>
      <c r="P51" s="183"/>
      <c r="Q51" s="117"/>
      <c r="R51" s="120"/>
      <c r="S51" s="121"/>
      <c r="T51" s="1"/>
    </row>
    <row r="52" spans="1:20" s="5" customFormat="1" x14ac:dyDescent="0.25">
      <c r="A52" s="82"/>
      <c r="B52" s="82"/>
      <c r="C52" s="17"/>
      <c r="D52" s="397"/>
      <c r="E52" s="82"/>
      <c r="F52" s="398"/>
      <c r="G52" s="82"/>
      <c r="H52" s="399"/>
      <c r="I52" s="400"/>
      <c r="J52" s="399"/>
      <c r="K52" s="399"/>
      <c r="L52" s="306"/>
      <c r="M52" s="400"/>
      <c r="N52" s="399"/>
      <c r="O52" s="399"/>
      <c r="P52" s="401"/>
      <c r="Q52" s="82"/>
      <c r="R52" s="402"/>
      <c r="S52" s="403"/>
    </row>
    <row r="53" spans="1:20" x14ac:dyDescent="0.25">
      <c r="A53" s="50"/>
      <c r="B53" s="50"/>
      <c r="C53" s="124" t="s">
        <v>118</v>
      </c>
      <c r="D53" s="149">
        <f>SUM(D52:D52)</f>
        <v>0</v>
      </c>
      <c r="E53" s="50"/>
      <c r="F53" s="51"/>
      <c r="G53" s="50"/>
      <c r="H53" s="145"/>
      <c r="I53" s="59"/>
      <c r="J53" s="145"/>
      <c r="K53" s="145"/>
      <c r="L53" s="55"/>
      <c r="M53" s="59"/>
      <c r="N53" s="145"/>
      <c r="O53" s="145"/>
      <c r="P53" s="186"/>
      <c r="Q53" s="58"/>
      <c r="R53" s="47"/>
      <c r="S53" s="147"/>
    </row>
    <row r="54" spans="1:20" s="162" customFormat="1" ht="21.75" customHeight="1" x14ac:dyDescent="0.25">
      <c r="A54" s="253" t="s">
        <v>364</v>
      </c>
      <c r="B54" s="255"/>
      <c r="C54" s="256"/>
      <c r="D54" s="257"/>
      <c r="E54" s="255"/>
      <c r="F54" s="255"/>
      <c r="G54" s="254"/>
      <c r="H54" s="258"/>
      <c r="I54" s="255"/>
      <c r="J54" s="255"/>
      <c r="K54" s="255"/>
      <c r="L54" s="258"/>
      <c r="M54" s="255"/>
      <c r="N54" s="255"/>
      <c r="O54" s="255"/>
      <c r="P54" s="254"/>
      <c r="Q54" s="254"/>
      <c r="R54" s="259"/>
      <c r="S54" s="178"/>
    </row>
    <row r="55" spans="1:20" ht="63" customHeight="1" x14ac:dyDescent="0.25">
      <c r="A55" s="15" t="s">
        <v>391</v>
      </c>
      <c r="B55" s="136" t="s">
        <v>380</v>
      </c>
      <c r="C55" s="136" t="s">
        <v>14</v>
      </c>
      <c r="D55" s="32">
        <v>3.4</v>
      </c>
      <c r="E55" s="136" t="s">
        <v>26</v>
      </c>
      <c r="F55" s="137" t="s">
        <v>381</v>
      </c>
      <c r="G55" s="14"/>
      <c r="H55" s="52"/>
      <c r="I55" s="7"/>
      <c r="J55" s="52"/>
      <c r="K55" s="52"/>
      <c r="L55" s="52"/>
      <c r="M55" s="7"/>
      <c r="N55" s="52"/>
      <c r="O55" s="52"/>
      <c r="P55" s="158" t="s">
        <v>331</v>
      </c>
      <c r="Q55" s="14" t="s">
        <v>520</v>
      </c>
      <c r="R55" s="46" t="s">
        <v>545</v>
      </c>
      <c r="S55" s="19" t="s">
        <v>466</v>
      </c>
    </row>
    <row r="56" spans="1:20" s="217" customFormat="1" ht="48.75" customHeight="1" x14ac:dyDescent="0.25">
      <c r="A56" s="262"/>
      <c r="B56" s="226" t="s">
        <v>434</v>
      </c>
      <c r="C56" s="226" t="s">
        <v>24</v>
      </c>
      <c r="D56" s="263"/>
      <c r="E56" s="218"/>
      <c r="F56" s="218"/>
      <c r="G56" s="15"/>
      <c r="H56" s="219"/>
      <c r="I56" s="218"/>
      <c r="J56" s="218"/>
      <c r="K56" s="218"/>
      <c r="L56" s="219"/>
      <c r="M56" s="218"/>
      <c r="N56" s="218"/>
      <c r="O56" s="218"/>
      <c r="P56" s="15"/>
      <c r="Q56" s="15">
        <v>2017</v>
      </c>
      <c r="R56" s="220"/>
      <c r="S56" s="218" t="s">
        <v>428</v>
      </c>
    </row>
    <row r="57" spans="1:20" s="217" customFormat="1" ht="21.75" customHeight="1" x14ac:dyDescent="0.25">
      <c r="A57" s="262"/>
      <c r="B57" s="15" t="s">
        <v>426</v>
      </c>
      <c r="C57" s="226" t="s">
        <v>18</v>
      </c>
      <c r="D57" s="264">
        <v>150</v>
      </c>
      <c r="E57" s="218"/>
      <c r="F57" s="218" t="s">
        <v>425</v>
      </c>
      <c r="G57" s="15"/>
      <c r="H57" s="219"/>
      <c r="I57" s="218"/>
      <c r="J57" s="218"/>
      <c r="K57" s="218"/>
      <c r="L57" s="219"/>
      <c r="M57" s="218"/>
      <c r="N57" s="218"/>
      <c r="O57" s="218"/>
      <c r="P57" s="15"/>
      <c r="Q57" s="15"/>
      <c r="R57" s="220"/>
      <c r="S57" s="218" t="s">
        <v>428</v>
      </c>
    </row>
    <row r="58" spans="1:20" s="217" customFormat="1" ht="42.75" customHeight="1" x14ac:dyDescent="0.25">
      <c r="A58" s="262"/>
      <c r="B58" s="15" t="s">
        <v>427</v>
      </c>
      <c r="C58" s="226" t="s">
        <v>18</v>
      </c>
      <c r="D58" s="264">
        <v>350</v>
      </c>
      <c r="E58" s="218"/>
      <c r="F58" s="218"/>
      <c r="G58" s="15"/>
      <c r="H58" s="219"/>
      <c r="I58" s="218"/>
      <c r="J58" s="218"/>
      <c r="K58" s="218"/>
      <c r="L58" s="219"/>
      <c r="M58" s="218"/>
      <c r="N58" s="218"/>
      <c r="O58" s="218"/>
      <c r="P58" s="15"/>
      <c r="Q58" s="15"/>
      <c r="R58" s="220"/>
      <c r="S58" s="265" t="s">
        <v>429</v>
      </c>
    </row>
    <row r="59" spans="1:20" s="217" customFormat="1" ht="21.75" customHeight="1" x14ac:dyDescent="0.25">
      <c r="A59" s="262"/>
      <c r="B59" s="15" t="s">
        <v>424</v>
      </c>
      <c r="C59" s="226" t="s">
        <v>36</v>
      </c>
      <c r="D59" s="263"/>
      <c r="E59" s="218"/>
      <c r="F59" s="218"/>
      <c r="G59" s="15"/>
      <c r="H59" s="219"/>
      <c r="I59" s="218"/>
      <c r="J59" s="218"/>
      <c r="K59" s="218"/>
      <c r="L59" s="219"/>
      <c r="M59" s="218"/>
      <c r="N59" s="218"/>
      <c r="O59" s="218"/>
      <c r="P59" s="15"/>
      <c r="Q59" s="15"/>
      <c r="R59" s="220"/>
      <c r="S59" s="218" t="s">
        <v>428</v>
      </c>
    </row>
    <row r="60" spans="1:20" s="217" customFormat="1" ht="33.75" customHeight="1" x14ac:dyDescent="0.25">
      <c r="A60" s="262"/>
      <c r="B60" s="15" t="s">
        <v>430</v>
      </c>
      <c r="C60" s="226" t="s">
        <v>18</v>
      </c>
      <c r="D60" s="263"/>
      <c r="E60" s="218"/>
      <c r="F60" s="266"/>
      <c r="G60" s="15"/>
      <c r="H60" s="219"/>
      <c r="I60" s="218"/>
      <c r="J60" s="218"/>
      <c r="K60" s="218"/>
      <c r="L60" s="219"/>
      <c r="M60" s="218"/>
      <c r="N60" s="218"/>
      <c r="O60" s="218"/>
      <c r="P60" s="15"/>
      <c r="Q60" s="15"/>
      <c r="R60" s="220"/>
      <c r="S60" s="218" t="s">
        <v>428</v>
      </c>
    </row>
    <row r="61" spans="1:20" s="217" customFormat="1" ht="51.75" customHeight="1" x14ac:dyDescent="0.25">
      <c r="A61" s="262"/>
      <c r="B61" s="226" t="s">
        <v>431</v>
      </c>
      <c r="C61" s="226" t="s">
        <v>18</v>
      </c>
      <c r="D61" s="263"/>
      <c r="E61" s="218"/>
      <c r="F61" s="266"/>
      <c r="G61" s="15"/>
      <c r="H61" s="219"/>
      <c r="I61" s="218"/>
      <c r="J61" s="218"/>
      <c r="K61" s="218"/>
      <c r="L61" s="219"/>
      <c r="M61" s="218"/>
      <c r="N61" s="218"/>
      <c r="O61" s="218"/>
      <c r="P61" s="15"/>
      <c r="Q61" s="15"/>
      <c r="R61" s="220"/>
      <c r="S61" s="218" t="s">
        <v>432</v>
      </c>
    </row>
    <row r="62" spans="1:20" s="217" customFormat="1" ht="40.5" customHeight="1" x14ac:dyDescent="0.25">
      <c r="A62" s="262"/>
      <c r="B62" s="226" t="s">
        <v>435</v>
      </c>
      <c r="C62" s="226" t="s">
        <v>24</v>
      </c>
      <c r="D62" s="263"/>
      <c r="E62" s="218"/>
      <c r="F62" s="266"/>
      <c r="G62" s="15"/>
      <c r="H62" s="219"/>
      <c r="I62" s="218"/>
      <c r="J62" s="218"/>
      <c r="K62" s="218"/>
      <c r="L62" s="219"/>
      <c r="M62" s="218"/>
      <c r="N62" s="218"/>
      <c r="O62" s="218"/>
      <c r="P62" s="15"/>
      <c r="Q62" s="15"/>
      <c r="R62" s="220"/>
      <c r="S62" s="218" t="s">
        <v>428</v>
      </c>
    </row>
    <row r="63" spans="1:20" s="217" customFormat="1" ht="51.75" customHeight="1" x14ac:dyDescent="0.25">
      <c r="A63" s="262"/>
      <c r="B63" s="226" t="s">
        <v>437</v>
      </c>
      <c r="C63" s="226" t="s">
        <v>24</v>
      </c>
      <c r="D63" s="263"/>
      <c r="E63" s="218"/>
      <c r="F63" s="266"/>
      <c r="G63" s="15"/>
      <c r="H63" s="219"/>
      <c r="I63" s="218"/>
      <c r="J63" s="218"/>
      <c r="K63" s="218"/>
      <c r="L63" s="219"/>
      <c r="M63" s="218"/>
      <c r="N63" s="218"/>
      <c r="O63" s="218"/>
      <c r="P63" s="15"/>
      <c r="Q63" s="15"/>
      <c r="R63" s="220"/>
      <c r="S63" s="218" t="s">
        <v>428</v>
      </c>
    </row>
    <row r="64" spans="1:20" customFormat="1" ht="45" x14ac:dyDescent="0.25">
      <c r="A64" s="135"/>
      <c r="B64" s="136" t="s">
        <v>239</v>
      </c>
      <c r="C64" s="136" t="s">
        <v>36</v>
      </c>
      <c r="D64" s="138">
        <v>60</v>
      </c>
      <c r="E64" s="135" t="s">
        <v>19</v>
      </c>
      <c r="F64" s="137" t="s">
        <v>240</v>
      </c>
      <c r="G64" s="135"/>
      <c r="H64" s="140"/>
      <c r="I64" s="134"/>
      <c r="J64" s="140"/>
      <c r="K64" s="140"/>
      <c r="L64" s="140"/>
      <c r="M64" s="134"/>
      <c r="N64" s="140"/>
      <c r="O64" s="140"/>
      <c r="P64" s="156"/>
      <c r="Q64" s="136"/>
      <c r="R64" s="87"/>
      <c r="S64" s="49" t="s">
        <v>241</v>
      </c>
      <c r="T64" s="114"/>
    </row>
    <row r="65" spans="1:20" ht="30" x14ac:dyDescent="0.25">
      <c r="A65" s="135"/>
      <c r="B65" s="136" t="s">
        <v>130</v>
      </c>
      <c r="C65" s="136" t="s">
        <v>138</v>
      </c>
      <c r="D65" s="138">
        <v>20</v>
      </c>
      <c r="E65" s="135" t="s">
        <v>19</v>
      </c>
      <c r="F65" s="137" t="s">
        <v>131</v>
      </c>
      <c r="G65" s="14"/>
      <c r="H65" s="52"/>
      <c r="I65" s="7"/>
      <c r="J65" s="52"/>
      <c r="K65" s="52"/>
      <c r="L65" s="52"/>
      <c r="M65" s="7"/>
      <c r="N65" s="52"/>
      <c r="O65" s="52"/>
      <c r="P65" s="157"/>
      <c r="Q65" s="14" t="s">
        <v>91</v>
      </c>
      <c r="R65" s="43"/>
      <c r="S65" s="49" t="s">
        <v>156</v>
      </c>
    </row>
    <row r="66" spans="1:20" customFormat="1" ht="30" x14ac:dyDescent="0.25">
      <c r="A66" s="135"/>
      <c r="B66" s="136" t="s">
        <v>132</v>
      </c>
      <c r="C66" s="136" t="s">
        <v>138</v>
      </c>
      <c r="D66" s="138">
        <v>18</v>
      </c>
      <c r="E66" s="135" t="s">
        <v>19</v>
      </c>
      <c r="F66" s="137" t="s">
        <v>131</v>
      </c>
      <c r="G66" s="14"/>
      <c r="H66" s="52"/>
      <c r="I66" s="7"/>
      <c r="J66" s="52"/>
      <c r="K66" s="52"/>
      <c r="L66" s="52"/>
      <c r="M66" s="7"/>
      <c r="N66" s="52"/>
      <c r="O66" s="52"/>
      <c r="P66" s="157"/>
      <c r="Q66" s="34"/>
      <c r="R66" s="87" t="s">
        <v>267</v>
      </c>
      <c r="S66" s="49" t="s">
        <v>271</v>
      </c>
      <c r="T66" s="114"/>
    </row>
    <row r="67" spans="1:20" s="5" customFormat="1" ht="31.5" customHeight="1" x14ac:dyDescent="0.25">
      <c r="A67" s="200"/>
      <c r="B67" s="136" t="s">
        <v>202</v>
      </c>
      <c r="C67" s="136" t="s">
        <v>36</v>
      </c>
      <c r="D67" s="86"/>
      <c r="E67" s="134"/>
      <c r="F67" s="134"/>
      <c r="G67" s="135"/>
      <c r="H67" s="140"/>
      <c r="I67" s="134"/>
      <c r="J67" s="134"/>
      <c r="K67" s="134"/>
      <c r="L67" s="140"/>
      <c r="M67" s="134"/>
      <c r="N67" s="134"/>
      <c r="O67" s="134"/>
      <c r="P67" s="135"/>
      <c r="Q67" s="135"/>
      <c r="R67" s="46"/>
      <c r="S67" s="134"/>
    </row>
    <row r="68" spans="1:20" customFormat="1" ht="58.5" customHeight="1" x14ac:dyDescent="0.25">
      <c r="A68" s="202"/>
      <c r="B68" s="34" t="s">
        <v>184</v>
      </c>
      <c r="C68" s="34" t="s">
        <v>36</v>
      </c>
      <c r="D68" s="29">
        <v>30</v>
      </c>
      <c r="E68" s="7" t="s">
        <v>19</v>
      </c>
      <c r="F68" s="8" t="s">
        <v>236</v>
      </c>
      <c r="G68" s="14"/>
      <c r="H68" s="52"/>
      <c r="I68" s="7"/>
      <c r="J68" s="7"/>
      <c r="K68" s="7"/>
      <c r="L68" s="52"/>
      <c r="M68" s="7"/>
      <c r="N68" s="7"/>
      <c r="O68" s="7"/>
      <c r="P68" s="14"/>
      <c r="Q68" s="34" t="s">
        <v>237</v>
      </c>
      <c r="R68" s="43"/>
      <c r="S68" s="8" t="s">
        <v>238</v>
      </c>
      <c r="T68" s="51"/>
    </row>
    <row r="69" spans="1:20" ht="48.75" customHeight="1" x14ac:dyDescent="0.25">
      <c r="A69" s="202"/>
      <c r="B69" s="34" t="s">
        <v>193</v>
      </c>
      <c r="C69" s="34" t="s">
        <v>36</v>
      </c>
      <c r="D69" s="29">
        <v>816</v>
      </c>
      <c r="E69" s="14" t="s">
        <v>16</v>
      </c>
      <c r="F69" s="19" t="s">
        <v>228</v>
      </c>
      <c r="G69" s="14"/>
      <c r="H69" s="52"/>
      <c r="I69" s="7"/>
      <c r="J69" s="7"/>
      <c r="K69" s="7"/>
      <c r="L69" s="52"/>
      <c r="M69" s="7"/>
      <c r="N69" s="7"/>
      <c r="O69" s="7"/>
      <c r="P69" s="14"/>
      <c r="Q69" s="34" t="s">
        <v>229</v>
      </c>
      <c r="R69" s="43"/>
      <c r="S69" s="8" t="s">
        <v>230</v>
      </c>
    </row>
    <row r="70" spans="1:20" customFormat="1" ht="33.75" customHeight="1" x14ac:dyDescent="0.25">
      <c r="A70" s="202"/>
      <c r="B70" s="34" t="s">
        <v>214</v>
      </c>
      <c r="C70" s="34" t="s">
        <v>36</v>
      </c>
      <c r="D70" s="30">
        <v>8</v>
      </c>
      <c r="E70" s="14" t="s">
        <v>26</v>
      </c>
      <c r="F70" s="19" t="s">
        <v>231</v>
      </c>
      <c r="G70" s="14"/>
      <c r="H70" s="52"/>
      <c r="I70" s="7"/>
      <c r="J70" s="7"/>
      <c r="K70" s="7"/>
      <c r="L70" s="52"/>
      <c r="M70" s="7"/>
      <c r="N70" s="7"/>
      <c r="O70" s="7"/>
      <c r="P70" s="14"/>
      <c r="Q70" s="34" t="s">
        <v>232</v>
      </c>
      <c r="R70" s="43"/>
      <c r="S70" s="8" t="s">
        <v>233</v>
      </c>
      <c r="T70" s="51"/>
    </row>
    <row r="71" spans="1:20" ht="30.75" customHeight="1" x14ac:dyDescent="0.25">
      <c r="A71" s="135"/>
      <c r="B71" s="135" t="s">
        <v>216</v>
      </c>
      <c r="C71" s="136" t="s">
        <v>18</v>
      </c>
      <c r="D71" s="138"/>
      <c r="E71" s="135"/>
      <c r="F71" s="137"/>
      <c r="G71" s="14"/>
      <c r="H71" s="52"/>
      <c r="I71" s="7"/>
      <c r="J71" s="52"/>
      <c r="K71" s="52"/>
      <c r="L71" s="52"/>
      <c r="M71" s="7"/>
      <c r="N71" s="52"/>
      <c r="O71" s="52"/>
      <c r="P71" s="157"/>
      <c r="Q71" s="14"/>
      <c r="R71" s="43"/>
      <c r="S71" s="48"/>
    </row>
    <row r="72" spans="1:20" ht="29.25" customHeight="1" x14ac:dyDescent="0.25">
      <c r="A72" s="135" t="s">
        <v>97</v>
      </c>
      <c r="B72" s="136" t="s">
        <v>69</v>
      </c>
      <c r="C72" s="136" t="s">
        <v>18</v>
      </c>
      <c r="D72" s="32"/>
      <c r="E72" s="135"/>
      <c r="F72" s="21"/>
      <c r="G72" s="14"/>
      <c r="H72" s="52"/>
      <c r="I72" s="7"/>
      <c r="J72" s="7"/>
      <c r="K72" s="52"/>
      <c r="L72" s="52"/>
      <c r="M72" s="7"/>
      <c r="N72" s="23"/>
      <c r="O72" s="23"/>
      <c r="P72" s="187"/>
      <c r="Q72" s="14"/>
      <c r="R72" s="43"/>
      <c r="S72" s="7"/>
    </row>
    <row r="73" spans="1:20" s="5" customFormat="1" ht="30" customHeight="1" x14ac:dyDescent="0.25">
      <c r="A73" s="135" t="s">
        <v>98</v>
      </c>
      <c r="B73" s="136" t="s">
        <v>71</v>
      </c>
      <c r="C73" s="136" t="s">
        <v>18</v>
      </c>
      <c r="D73" s="138">
        <v>280</v>
      </c>
      <c r="E73" s="135" t="s">
        <v>16</v>
      </c>
      <c r="F73" s="21" t="s">
        <v>99</v>
      </c>
      <c r="G73" s="14"/>
      <c r="H73" s="52"/>
      <c r="I73" s="7"/>
      <c r="J73" s="7"/>
      <c r="K73" s="52"/>
      <c r="L73" s="52"/>
      <c r="M73" s="7"/>
      <c r="N73" s="23"/>
      <c r="O73" s="23"/>
      <c r="P73" s="187"/>
      <c r="Q73" s="14"/>
      <c r="R73" s="43"/>
      <c r="S73" s="7"/>
      <c r="T73" s="1"/>
    </row>
    <row r="74" spans="1:20" s="5" customFormat="1" ht="26.25" customHeight="1" x14ac:dyDescent="0.25">
      <c r="A74" s="135"/>
      <c r="B74" s="136" t="s">
        <v>205</v>
      </c>
      <c r="C74" s="136" t="s">
        <v>18</v>
      </c>
      <c r="D74" s="32"/>
      <c r="E74" s="135"/>
      <c r="F74" s="21"/>
      <c r="G74" s="14"/>
      <c r="H74" s="52"/>
      <c r="I74" s="7"/>
      <c r="J74" s="7"/>
      <c r="K74" s="52"/>
      <c r="L74" s="52"/>
      <c r="M74" s="7"/>
      <c r="N74" s="23"/>
      <c r="O74" s="23"/>
      <c r="P74" s="187"/>
      <c r="Q74" s="14"/>
      <c r="R74" s="43"/>
      <c r="S74" s="7"/>
      <c r="T74" s="1"/>
    </row>
    <row r="75" spans="1:20" s="5" customFormat="1" ht="34.5" customHeight="1" x14ac:dyDescent="0.25">
      <c r="A75" s="135"/>
      <c r="B75" s="136" t="s">
        <v>206</v>
      </c>
      <c r="C75" s="136" t="s">
        <v>18</v>
      </c>
      <c r="D75" s="32"/>
      <c r="E75" s="135"/>
      <c r="F75" s="21"/>
      <c r="G75" s="14"/>
      <c r="H75" s="52"/>
      <c r="I75" s="7"/>
      <c r="J75" s="7"/>
      <c r="K75" s="52"/>
      <c r="L75" s="52"/>
      <c r="M75" s="7"/>
      <c r="N75" s="23"/>
      <c r="O75" s="23"/>
      <c r="P75" s="187"/>
      <c r="Q75" s="14"/>
      <c r="R75" s="43"/>
      <c r="S75" s="7" t="s">
        <v>433</v>
      </c>
      <c r="T75" s="1"/>
    </row>
    <row r="76" spans="1:20" s="5" customFormat="1" ht="26.25" customHeight="1" x14ac:dyDescent="0.25">
      <c r="A76" s="135"/>
      <c r="B76" s="136" t="s">
        <v>207</v>
      </c>
      <c r="C76" s="136" t="s">
        <v>18</v>
      </c>
      <c r="D76" s="32"/>
      <c r="E76" s="135"/>
      <c r="F76" s="21"/>
      <c r="G76" s="14"/>
      <c r="H76" s="52"/>
      <c r="I76" s="7"/>
      <c r="J76" s="7"/>
      <c r="K76" s="52"/>
      <c r="L76" s="52"/>
      <c r="M76" s="7"/>
      <c r="N76" s="23"/>
      <c r="O76" s="23"/>
      <c r="P76" s="187"/>
      <c r="Q76" s="14"/>
      <c r="R76" s="43"/>
      <c r="S76" s="7" t="s">
        <v>433</v>
      </c>
      <c r="T76" s="1"/>
    </row>
    <row r="77" spans="1:20" s="5" customFormat="1" ht="26.25" customHeight="1" x14ac:dyDescent="0.25">
      <c r="A77" s="135"/>
      <c r="B77" s="136" t="s">
        <v>208</v>
      </c>
      <c r="C77" s="136" t="s">
        <v>18</v>
      </c>
      <c r="D77" s="32"/>
      <c r="E77" s="135"/>
      <c r="F77" s="21"/>
      <c r="G77" s="14"/>
      <c r="H77" s="52"/>
      <c r="I77" s="7"/>
      <c r="J77" s="7"/>
      <c r="K77" s="52"/>
      <c r="L77" s="52"/>
      <c r="M77" s="7"/>
      <c r="N77" s="23"/>
      <c r="O77" s="23"/>
      <c r="P77" s="187"/>
      <c r="Q77" s="14"/>
      <c r="R77" s="43"/>
      <c r="S77" s="7" t="s">
        <v>433</v>
      </c>
      <c r="T77" s="1"/>
    </row>
    <row r="78" spans="1:20" s="5" customFormat="1" ht="26.25" customHeight="1" x14ac:dyDescent="0.25">
      <c r="A78" s="135"/>
      <c r="B78" s="136" t="s">
        <v>209</v>
      </c>
      <c r="C78" s="136" t="s">
        <v>18</v>
      </c>
      <c r="D78" s="32"/>
      <c r="E78" s="135"/>
      <c r="F78" s="21"/>
      <c r="G78" s="14"/>
      <c r="H78" s="52"/>
      <c r="I78" s="7"/>
      <c r="J78" s="7"/>
      <c r="K78" s="52"/>
      <c r="L78" s="52"/>
      <c r="M78" s="7"/>
      <c r="N78" s="23"/>
      <c r="O78" s="23"/>
      <c r="P78" s="187"/>
      <c r="Q78" s="14"/>
      <c r="R78" s="43"/>
      <c r="S78" s="7" t="s">
        <v>433</v>
      </c>
      <c r="T78" s="1"/>
    </row>
    <row r="79" spans="1:20" s="5" customFormat="1" ht="26.25" customHeight="1" x14ac:dyDescent="0.25">
      <c r="A79" s="135"/>
      <c r="B79" s="136" t="s">
        <v>210</v>
      </c>
      <c r="C79" s="136" t="s">
        <v>18</v>
      </c>
      <c r="D79" s="32"/>
      <c r="E79" s="135"/>
      <c r="F79" s="21"/>
      <c r="G79" s="14"/>
      <c r="H79" s="52"/>
      <c r="I79" s="7"/>
      <c r="J79" s="7"/>
      <c r="K79" s="52"/>
      <c r="L79" s="52"/>
      <c r="M79" s="7"/>
      <c r="N79" s="23"/>
      <c r="O79" s="23"/>
      <c r="P79" s="187"/>
      <c r="Q79" s="14"/>
      <c r="R79" s="43"/>
      <c r="S79" s="7" t="s">
        <v>433</v>
      </c>
      <c r="T79" s="1"/>
    </row>
    <row r="80" spans="1:20" s="5" customFormat="1" ht="26.25" customHeight="1" x14ac:dyDescent="0.25">
      <c r="A80" s="135"/>
      <c r="B80" s="136" t="s">
        <v>211</v>
      </c>
      <c r="C80" s="136" t="s">
        <v>18</v>
      </c>
      <c r="D80" s="32"/>
      <c r="E80" s="135"/>
      <c r="F80" s="21"/>
      <c r="G80" s="14"/>
      <c r="H80" s="52"/>
      <c r="I80" s="7"/>
      <c r="J80" s="7"/>
      <c r="K80" s="52"/>
      <c r="L80" s="52"/>
      <c r="M80" s="7"/>
      <c r="N80" s="23"/>
      <c r="O80" s="23"/>
      <c r="P80" s="187"/>
      <c r="Q80" s="14"/>
      <c r="R80" s="43"/>
      <c r="S80" s="7" t="s">
        <v>433</v>
      </c>
      <c r="T80" s="1"/>
    </row>
    <row r="81" spans="1:20" s="5" customFormat="1" ht="26.25" customHeight="1" thickBot="1" x14ac:dyDescent="0.3">
      <c r="A81" s="135"/>
      <c r="B81" s="136" t="s">
        <v>212</v>
      </c>
      <c r="C81" s="136" t="s">
        <v>18</v>
      </c>
      <c r="D81" s="32"/>
      <c r="E81" s="135"/>
      <c r="F81" s="21"/>
      <c r="G81" s="14"/>
      <c r="H81" s="52"/>
      <c r="I81" s="7"/>
      <c r="J81" s="7"/>
      <c r="K81" s="52"/>
      <c r="L81" s="52"/>
      <c r="M81" s="7"/>
      <c r="N81" s="23"/>
      <c r="O81" s="23"/>
      <c r="P81" s="187"/>
      <c r="Q81" s="14"/>
      <c r="R81" s="43"/>
      <c r="S81" s="7"/>
      <c r="T81" s="1"/>
    </row>
    <row r="82" spans="1:20" s="170" customFormat="1" ht="19.5" thickBot="1" x14ac:dyDescent="0.3">
      <c r="A82" s="215" t="s">
        <v>396</v>
      </c>
      <c r="B82" s="164"/>
      <c r="C82" s="165"/>
      <c r="D82" s="166"/>
      <c r="E82" s="164"/>
      <c r="F82" s="164"/>
      <c r="G82" s="164"/>
      <c r="H82" s="164"/>
      <c r="I82" s="164"/>
      <c r="J82" s="164"/>
      <c r="K82" s="164"/>
      <c r="L82" s="164"/>
      <c r="M82" s="164"/>
      <c r="N82" s="164"/>
      <c r="O82" s="164"/>
      <c r="P82" s="163"/>
      <c r="Q82" s="164"/>
      <c r="R82" s="167"/>
      <c r="S82" s="168"/>
    </row>
    <row r="83" spans="1:20" s="5" customFormat="1" ht="46.5" customHeight="1" x14ac:dyDescent="0.25">
      <c r="A83" s="15" t="s">
        <v>278</v>
      </c>
      <c r="B83" s="136" t="s">
        <v>275</v>
      </c>
      <c r="C83" s="136" t="s">
        <v>138</v>
      </c>
      <c r="D83" s="138">
        <v>106</v>
      </c>
      <c r="E83" s="136" t="s">
        <v>16</v>
      </c>
      <c r="F83" s="137" t="s">
        <v>279</v>
      </c>
      <c r="G83" s="135"/>
      <c r="H83" s="140"/>
      <c r="I83" s="134"/>
      <c r="J83" s="140"/>
      <c r="K83" s="140"/>
      <c r="L83" s="134"/>
      <c r="M83" s="134"/>
      <c r="N83" s="140"/>
      <c r="O83" s="140"/>
      <c r="P83" s="156" t="s">
        <v>331</v>
      </c>
      <c r="Q83" s="136"/>
      <c r="R83" s="46" t="s">
        <v>700</v>
      </c>
      <c r="S83" s="77" t="s">
        <v>701</v>
      </c>
    </row>
    <row r="84" spans="1:20" s="5" customFormat="1" ht="63.75" customHeight="1" x14ac:dyDescent="0.25">
      <c r="A84" s="135" t="s">
        <v>611</v>
      </c>
      <c r="B84" s="136" t="s">
        <v>387</v>
      </c>
      <c r="C84" s="136" t="s">
        <v>315</v>
      </c>
      <c r="D84" s="138">
        <v>10</v>
      </c>
      <c r="E84" s="135" t="s">
        <v>19</v>
      </c>
      <c r="F84" s="137" t="s">
        <v>452</v>
      </c>
      <c r="G84" s="14"/>
      <c r="H84" s="52"/>
      <c r="I84" s="7"/>
      <c r="J84" s="7"/>
      <c r="K84" s="52"/>
      <c r="L84" s="52"/>
      <c r="M84" s="7"/>
      <c r="N84" s="23"/>
      <c r="O84" s="23"/>
      <c r="P84" s="179" t="s">
        <v>335</v>
      </c>
      <c r="Q84" s="135"/>
      <c r="R84" s="87" t="s">
        <v>721</v>
      </c>
      <c r="S84" s="8" t="s">
        <v>741</v>
      </c>
      <c r="T84" s="1"/>
    </row>
    <row r="85" spans="1:20" ht="48" customHeight="1" x14ac:dyDescent="0.25">
      <c r="A85" s="135" t="s">
        <v>341</v>
      </c>
      <c r="B85" s="135" t="s">
        <v>342</v>
      </c>
      <c r="C85" s="136" t="s">
        <v>340</v>
      </c>
      <c r="D85" s="138">
        <v>1742</v>
      </c>
      <c r="E85" s="135" t="s">
        <v>19</v>
      </c>
      <c r="F85" s="137" t="s">
        <v>343</v>
      </c>
      <c r="G85" s="135"/>
      <c r="H85" s="140"/>
      <c r="I85" s="134"/>
      <c r="J85" s="140"/>
      <c r="K85" s="140"/>
      <c r="L85" s="140"/>
      <c r="M85" s="134"/>
      <c r="N85" s="140"/>
      <c r="O85" s="140"/>
      <c r="P85" s="156" t="s">
        <v>331</v>
      </c>
      <c r="Q85" s="136">
        <v>2018</v>
      </c>
      <c r="R85" s="46" t="s">
        <v>367</v>
      </c>
      <c r="S85" s="77" t="s">
        <v>669</v>
      </c>
    </row>
    <row r="86" spans="1:20" customFormat="1" ht="49.5" customHeight="1" x14ac:dyDescent="0.25">
      <c r="A86" s="135" t="s">
        <v>124</v>
      </c>
      <c r="B86" s="135" t="s">
        <v>612</v>
      </c>
      <c r="C86" s="136" t="s">
        <v>89</v>
      </c>
      <c r="D86" s="138">
        <v>8</v>
      </c>
      <c r="E86" s="135" t="s">
        <v>19</v>
      </c>
      <c r="F86" s="137" t="s">
        <v>402</v>
      </c>
      <c r="G86" s="14"/>
      <c r="H86" s="52"/>
      <c r="I86" s="7"/>
      <c r="J86" s="52"/>
      <c r="K86" s="52"/>
      <c r="L86" s="52"/>
      <c r="M86" s="7"/>
      <c r="N86" s="52"/>
      <c r="O86" s="52"/>
      <c r="P86" s="179" t="s">
        <v>608</v>
      </c>
      <c r="Q86" s="136"/>
      <c r="R86" s="43" t="s">
        <v>721</v>
      </c>
      <c r="S86" s="49" t="s">
        <v>738</v>
      </c>
      <c r="T86" s="114"/>
    </row>
    <row r="87" spans="1:20" ht="48.75" customHeight="1" x14ac:dyDescent="0.25">
      <c r="A87" s="136" t="s">
        <v>350</v>
      </c>
      <c r="B87" s="136" t="s">
        <v>262</v>
      </c>
      <c r="C87" s="136" t="s">
        <v>122</v>
      </c>
      <c r="D87" s="138">
        <v>484</v>
      </c>
      <c r="E87" s="136" t="s">
        <v>16</v>
      </c>
      <c r="F87" s="137" t="s">
        <v>73</v>
      </c>
      <c r="G87" s="14" t="s">
        <v>115</v>
      </c>
      <c r="H87" s="52"/>
      <c r="I87" s="7"/>
      <c r="J87" s="52"/>
      <c r="K87" s="52"/>
      <c r="L87" s="52"/>
      <c r="M87" s="7"/>
      <c r="N87" s="52"/>
      <c r="O87" s="52"/>
      <c r="P87" s="157" t="s">
        <v>609</v>
      </c>
      <c r="Q87" s="34" t="s">
        <v>470</v>
      </c>
      <c r="R87" s="43" t="s">
        <v>697</v>
      </c>
      <c r="S87" s="49" t="s">
        <v>680</v>
      </c>
    </row>
    <row r="88" spans="1:20" customFormat="1" ht="43.5" customHeight="1" x14ac:dyDescent="0.25">
      <c r="A88" s="200"/>
      <c r="B88" s="136" t="s">
        <v>392</v>
      </c>
      <c r="C88" s="136" t="s">
        <v>36</v>
      </c>
      <c r="D88" s="138">
        <v>735</v>
      </c>
      <c r="E88" s="135" t="s">
        <v>19</v>
      </c>
      <c r="F88" s="10" t="s">
        <v>451</v>
      </c>
      <c r="G88" s="135"/>
      <c r="H88" s="140"/>
      <c r="I88" s="134"/>
      <c r="J88" s="134"/>
      <c r="K88" s="134"/>
      <c r="L88" s="140"/>
      <c r="M88" s="134"/>
      <c r="N88" s="134"/>
      <c r="O88" s="134"/>
      <c r="P88" s="135" t="s">
        <v>331</v>
      </c>
      <c r="Q88" s="136"/>
      <c r="R88" s="46" t="s">
        <v>462</v>
      </c>
      <c r="S88" s="10" t="s">
        <v>235</v>
      </c>
      <c r="T88" s="4"/>
    </row>
    <row r="89" spans="1:20" ht="45" x14ac:dyDescent="0.25">
      <c r="A89" s="14" t="s">
        <v>44</v>
      </c>
      <c r="B89" s="135" t="s">
        <v>45</v>
      </c>
      <c r="C89" s="136" t="s">
        <v>40</v>
      </c>
      <c r="D89" s="138">
        <v>2100</v>
      </c>
      <c r="E89" s="135" t="s">
        <v>16</v>
      </c>
      <c r="F89" s="137" t="s">
        <v>243</v>
      </c>
      <c r="G89" s="14"/>
      <c r="H89" s="52"/>
      <c r="I89" s="7"/>
      <c r="J89" s="52"/>
      <c r="K89" s="52"/>
      <c r="L89" s="52"/>
      <c r="M89" s="7"/>
      <c r="N89" s="52"/>
      <c r="O89" s="52"/>
      <c r="P89" s="157" t="s">
        <v>331</v>
      </c>
      <c r="Q89" s="34" t="s">
        <v>242</v>
      </c>
      <c r="R89" s="87" t="s">
        <v>462</v>
      </c>
      <c r="S89" s="49" t="s">
        <v>467</v>
      </c>
    </row>
    <row r="90" spans="1:20" s="5" customFormat="1" ht="31.5" customHeight="1" x14ac:dyDescent="0.25">
      <c r="A90" s="200"/>
      <c r="B90" s="136" t="s">
        <v>213</v>
      </c>
      <c r="C90" s="136" t="s">
        <v>36</v>
      </c>
      <c r="D90" s="86"/>
      <c r="E90" s="134"/>
      <c r="F90" s="134"/>
      <c r="G90" s="135"/>
      <c r="H90" s="140"/>
      <c r="I90" s="134"/>
      <c r="J90" s="134"/>
      <c r="K90" s="134"/>
      <c r="L90" s="140"/>
      <c r="M90" s="134"/>
      <c r="N90" s="134"/>
      <c r="O90" s="134"/>
      <c r="P90" s="135"/>
      <c r="Q90" s="135"/>
      <c r="R90" s="46"/>
      <c r="S90" s="134"/>
    </row>
    <row r="91" spans="1:20" ht="27" customHeight="1" x14ac:dyDescent="0.25">
      <c r="A91" s="202"/>
      <c r="B91" s="34" t="s">
        <v>215</v>
      </c>
      <c r="C91" s="34" t="s">
        <v>36</v>
      </c>
      <c r="D91" s="79"/>
      <c r="E91" s="7"/>
      <c r="F91" s="18"/>
      <c r="G91" s="14"/>
      <c r="H91" s="52"/>
      <c r="I91" s="7"/>
      <c r="J91" s="7"/>
      <c r="K91" s="7"/>
      <c r="L91" s="52"/>
      <c r="M91" s="7"/>
      <c r="N91" s="7"/>
      <c r="O91" s="7"/>
      <c r="P91" s="14"/>
      <c r="Q91" s="14"/>
      <c r="R91" s="43"/>
      <c r="S91" s="7"/>
    </row>
    <row r="92" spans="1:20" s="5" customFormat="1" ht="48.75" customHeight="1" x14ac:dyDescent="0.25">
      <c r="A92" s="15" t="s">
        <v>222</v>
      </c>
      <c r="B92" s="136" t="s">
        <v>224</v>
      </c>
      <c r="C92" s="136" t="s">
        <v>138</v>
      </c>
      <c r="D92" s="138">
        <v>3.7</v>
      </c>
      <c r="E92" s="136" t="s">
        <v>19</v>
      </c>
      <c r="F92" s="137" t="s">
        <v>223</v>
      </c>
      <c r="G92" s="135"/>
      <c r="H92" s="140"/>
      <c r="I92" s="134"/>
      <c r="J92" s="140"/>
      <c r="K92" s="140"/>
      <c r="L92" s="134"/>
      <c r="M92" s="134"/>
      <c r="N92" s="140"/>
      <c r="O92" s="140"/>
      <c r="P92" s="179" t="s">
        <v>333</v>
      </c>
      <c r="Q92" s="136" t="s">
        <v>286</v>
      </c>
      <c r="R92" s="46" t="s">
        <v>461</v>
      </c>
      <c r="S92" s="137" t="s">
        <v>457</v>
      </c>
    </row>
    <row r="93" spans="1:20" s="5" customFormat="1" ht="42" customHeight="1" x14ac:dyDescent="0.25">
      <c r="A93" s="15" t="s">
        <v>316</v>
      </c>
      <c r="B93" s="136" t="s">
        <v>317</v>
      </c>
      <c r="C93" s="136" t="s">
        <v>138</v>
      </c>
      <c r="D93" s="138">
        <v>175</v>
      </c>
      <c r="E93" s="136" t="s">
        <v>16</v>
      </c>
      <c r="F93" s="137" t="s">
        <v>303</v>
      </c>
      <c r="G93" s="135"/>
      <c r="H93" s="140"/>
      <c r="I93" s="134"/>
      <c r="J93" s="140"/>
      <c r="K93" s="140"/>
      <c r="L93" s="134"/>
      <c r="M93" s="134"/>
      <c r="N93" s="140"/>
      <c r="O93" s="140"/>
      <c r="P93" s="179" t="s">
        <v>333</v>
      </c>
      <c r="Q93" s="136">
        <v>2016</v>
      </c>
      <c r="R93" s="46" t="s">
        <v>367</v>
      </c>
      <c r="S93" s="19" t="s">
        <v>318</v>
      </c>
    </row>
    <row r="94" spans="1:20" s="5" customFormat="1" ht="61.5" customHeight="1" x14ac:dyDescent="0.25">
      <c r="A94" s="135"/>
      <c r="B94" s="136" t="s">
        <v>70</v>
      </c>
      <c r="C94" s="136" t="s">
        <v>18</v>
      </c>
      <c r="D94" s="138">
        <v>350</v>
      </c>
      <c r="E94" s="135" t="s">
        <v>16</v>
      </c>
      <c r="F94" s="21"/>
      <c r="G94" s="14"/>
      <c r="H94" s="52"/>
      <c r="I94" s="7"/>
      <c r="J94" s="7"/>
      <c r="K94" s="52"/>
      <c r="L94" s="52"/>
      <c r="M94" s="7"/>
      <c r="N94" s="23"/>
      <c r="O94" s="23"/>
      <c r="P94" s="179" t="s">
        <v>335</v>
      </c>
      <c r="Q94" s="14"/>
      <c r="R94" s="43" t="s">
        <v>462</v>
      </c>
      <c r="S94" s="8" t="s">
        <v>468</v>
      </c>
      <c r="T94" s="1"/>
    </row>
    <row r="95" spans="1:20" ht="30" x14ac:dyDescent="0.25">
      <c r="A95" s="135" t="s">
        <v>102</v>
      </c>
      <c r="B95" s="135" t="s">
        <v>141</v>
      </c>
      <c r="C95" s="136" t="s">
        <v>65</v>
      </c>
      <c r="D95" s="138">
        <v>2000</v>
      </c>
      <c r="E95" s="135" t="s">
        <v>16</v>
      </c>
      <c r="F95" s="137" t="s">
        <v>103</v>
      </c>
      <c r="G95" s="14"/>
      <c r="H95" s="52"/>
      <c r="I95" s="7"/>
      <c r="J95" s="52"/>
      <c r="K95" s="52"/>
      <c r="L95" s="52"/>
      <c r="M95" s="7"/>
      <c r="N95" s="52"/>
      <c r="O95" s="52"/>
      <c r="P95" s="157"/>
      <c r="Q95" s="14" t="s">
        <v>91</v>
      </c>
      <c r="R95" s="43"/>
      <c r="S95" s="48" t="s">
        <v>129</v>
      </c>
    </row>
    <row r="96" spans="1:20" ht="27" customHeight="1" x14ac:dyDescent="0.25">
      <c r="A96" s="160" t="s">
        <v>244</v>
      </c>
      <c r="B96" s="34" t="s">
        <v>204</v>
      </c>
      <c r="C96" s="34" t="s">
        <v>203</v>
      </c>
      <c r="D96" s="79"/>
      <c r="E96" s="7"/>
      <c r="F96" s="18"/>
      <c r="G96" s="14"/>
      <c r="H96" s="52"/>
      <c r="I96" s="7"/>
      <c r="J96" s="7"/>
      <c r="K96" s="7"/>
      <c r="L96" s="52"/>
      <c r="M96" s="7"/>
      <c r="N96" s="7"/>
      <c r="O96" s="7"/>
      <c r="P96" s="14"/>
      <c r="Q96" s="14"/>
      <c r="R96" s="43" t="s">
        <v>393</v>
      </c>
      <c r="S96" s="7" t="s">
        <v>297</v>
      </c>
    </row>
    <row r="97" spans="1:20" s="5" customFormat="1" ht="27" customHeight="1" x14ac:dyDescent="0.25">
      <c r="A97" s="200"/>
      <c r="B97" s="136" t="s">
        <v>199</v>
      </c>
      <c r="C97" s="136" t="s">
        <v>36</v>
      </c>
      <c r="D97" s="86"/>
      <c r="E97" s="134"/>
      <c r="F97" s="134"/>
      <c r="G97" s="135"/>
      <c r="H97" s="140"/>
      <c r="I97" s="134"/>
      <c r="J97" s="134"/>
      <c r="K97" s="134"/>
      <c r="L97" s="140"/>
      <c r="M97" s="134"/>
      <c r="N97" s="134"/>
      <c r="O97" s="134"/>
      <c r="P97" s="135"/>
      <c r="Q97" s="135"/>
      <c r="R97" s="46"/>
      <c r="S97" s="134"/>
    </row>
    <row r="98" spans="1:20" ht="66.75" customHeight="1" x14ac:dyDescent="0.25">
      <c r="A98" s="136" t="s">
        <v>218</v>
      </c>
      <c r="B98" s="136" t="s">
        <v>180</v>
      </c>
      <c r="C98" s="136" t="s">
        <v>194</v>
      </c>
      <c r="D98" s="32" t="s">
        <v>80</v>
      </c>
      <c r="E98" s="135" t="s">
        <v>19</v>
      </c>
      <c r="F98" s="137"/>
      <c r="G98" s="14"/>
      <c r="H98" s="52"/>
      <c r="I98" s="7"/>
      <c r="J98" s="7"/>
      <c r="K98" s="7"/>
      <c r="L98" s="52"/>
      <c r="M98" s="7"/>
      <c r="N98" s="52"/>
      <c r="O98" s="52"/>
      <c r="P98" s="157" t="s">
        <v>331</v>
      </c>
      <c r="Q98" s="14"/>
      <c r="R98" s="43"/>
      <c r="S98" s="76"/>
    </row>
    <row r="99" spans="1:20" ht="35.25" customHeight="1" x14ac:dyDescent="0.25">
      <c r="A99" s="135"/>
      <c r="B99" s="136" t="s">
        <v>195</v>
      </c>
      <c r="C99" s="136" t="s">
        <v>18</v>
      </c>
      <c r="D99" s="32" t="s">
        <v>80</v>
      </c>
      <c r="E99" s="135"/>
      <c r="F99" s="10"/>
      <c r="G99" s="14"/>
      <c r="H99" s="52"/>
      <c r="I99" s="7"/>
      <c r="J99" s="7"/>
      <c r="K99" s="52"/>
      <c r="L99" s="52"/>
      <c r="M99" s="7"/>
      <c r="N99" s="7"/>
      <c r="O99" s="7"/>
      <c r="P99" s="14"/>
      <c r="Q99" s="14"/>
      <c r="R99" s="43"/>
      <c r="S99" s="7" t="s">
        <v>324</v>
      </c>
    </row>
    <row r="100" spans="1:20" ht="45" x14ac:dyDescent="0.25">
      <c r="A100" s="14" t="s">
        <v>62</v>
      </c>
      <c r="B100" s="14" t="s">
        <v>63</v>
      </c>
      <c r="C100" s="34" t="s">
        <v>36</v>
      </c>
      <c r="D100" s="138">
        <v>248</v>
      </c>
      <c r="E100" s="14" t="s">
        <v>19</v>
      </c>
      <c r="F100" s="19" t="s">
        <v>64</v>
      </c>
      <c r="G100" s="14" t="s">
        <v>115</v>
      </c>
      <c r="H100" s="52">
        <v>750000</v>
      </c>
      <c r="I100" s="22">
        <v>7.0000000000000007E-2</v>
      </c>
      <c r="J100" s="52">
        <f>H100*I100</f>
        <v>52500.000000000007</v>
      </c>
      <c r="K100" s="52">
        <v>10000</v>
      </c>
      <c r="L100" s="52">
        <v>0</v>
      </c>
      <c r="M100" s="22">
        <v>0.5</v>
      </c>
      <c r="N100" s="52">
        <f>J100*M100</f>
        <v>26250.000000000004</v>
      </c>
      <c r="O100" s="52">
        <f>N100+K100</f>
        <v>36250</v>
      </c>
      <c r="P100" s="157" t="s">
        <v>331</v>
      </c>
      <c r="Q100" s="34">
        <v>2016</v>
      </c>
      <c r="R100" s="87" t="s">
        <v>304</v>
      </c>
      <c r="S100" s="49" t="s">
        <v>306</v>
      </c>
    </row>
    <row r="101" spans="1:20" ht="42.75" customHeight="1" x14ac:dyDescent="0.25">
      <c r="A101" s="34" t="s">
        <v>302</v>
      </c>
      <c r="B101" s="14" t="s">
        <v>285</v>
      </c>
      <c r="C101" s="34" t="s">
        <v>89</v>
      </c>
      <c r="D101" s="30"/>
      <c r="E101" s="14"/>
      <c r="F101" s="19"/>
      <c r="G101" s="14"/>
      <c r="H101" s="52"/>
      <c r="I101" s="7"/>
      <c r="J101" s="52"/>
      <c r="K101" s="52"/>
      <c r="L101" s="52"/>
      <c r="M101" s="7"/>
      <c r="N101" s="52"/>
      <c r="O101" s="52"/>
      <c r="P101" s="157" t="s">
        <v>331</v>
      </c>
      <c r="Q101" s="14" t="s">
        <v>80</v>
      </c>
      <c r="R101" s="43" t="s">
        <v>353</v>
      </c>
      <c r="S101" s="19" t="s">
        <v>354</v>
      </c>
    </row>
    <row r="102" spans="1:20" ht="30.75" customHeight="1" x14ac:dyDescent="0.25">
      <c r="A102" s="135" t="s">
        <v>22</v>
      </c>
      <c r="B102" s="135" t="s">
        <v>21</v>
      </c>
      <c r="C102" s="136" t="s">
        <v>18</v>
      </c>
      <c r="D102" s="138">
        <v>30</v>
      </c>
      <c r="E102" s="135" t="s">
        <v>19</v>
      </c>
      <c r="F102" s="21" t="s">
        <v>93</v>
      </c>
      <c r="G102" s="135"/>
      <c r="H102" s="140"/>
      <c r="I102" s="134"/>
      <c r="J102" s="140"/>
      <c r="K102" s="140"/>
      <c r="L102" s="134"/>
      <c r="M102" s="134"/>
      <c r="N102" s="140"/>
      <c r="O102" s="140"/>
      <c r="P102" s="156"/>
      <c r="Q102" s="135"/>
      <c r="R102" s="43"/>
      <c r="S102" s="75"/>
    </row>
    <row r="103" spans="1:20" ht="66" customHeight="1" x14ac:dyDescent="0.25">
      <c r="A103" s="136" t="s">
        <v>174</v>
      </c>
      <c r="B103" s="136" t="s">
        <v>170</v>
      </c>
      <c r="C103" s="136" t="s">
        <v>122</v>
      </c>
      <c r="D103" s="138">
        <v>15</v>
      </c>
      <c r="E103" s="135" t="s">
        <v>19</v>
      </c>
      <c r="F103" s="137" t="s">
        <v>263</v>
      </c>
      <c r="G103" s="14"/>
      <c r="H103" s="52"/>
      <c r="I103" s="7"/>
      <c r="J103" s="7"/>
      <c r="K103" s="7"/>
      <c r="L103" s="52"/>
      <c r="M103" s="7"/>
      <c r="N103" s="52"/>
      <c r="O103" s="52"/>
      <c r="P103" s="157"/>
      <c r="Q103" s="14" t="s">
        <v>80</v>
      </c>
      <c r="R103" s="43" t="s">
        <v>296</v>
      </c>
      <c r="S103" s="76" t="s">
        <v>264</v>
      </c>
    </row>
    <row r="104" spans="1:20" customFormat="1" ht="45" x14ac:dyDescent="0.25">
      <c r="A104" s="15"/>
      <c r="B104" s="136" t="s">
        <v>191</v>
      </c>
      <c r="C104" s="136" t="s">
        <v>138</v>
      </c>
      <c r="D104" s="138">
        <v>25</v>
      </c>
      <c r="E104" s="135" t="s">
        <v>19</v>
      </c>
      <c r="F104" s="10" t="s">
        <v>225</v>
      </c>
      <c r="G104" s="135"/>
      <c r="H104" s="140"/>
      <c r="I104" s="134"/>
      <c r="J104" s="134"/>
      <c r="K104" s="134"/>
      <c r="L104" s="140"/>
      <c r="M104" s="134"/>
      <c r="N104" s="134"/>
      <c r="O104" s="134"/>
      <c r="P104" s="135"/>
      <c r="Q104" s="135"/>
      <c r="R104" s="89" t="s">
        <v>284</v>
      </c>
      <c r="S104" s="10" t="s">
        <v>287</v>
      </c>
      <c r="T104" s="3"/>
    </row>
    <row r="105" spans="1:20" s="5" customFormat="1" ht="45" customHeight="1" x14ac:dyDescent="0.25">
      <c r="A105" s="135" t="s">
        <v>101</v>
      </c>
      <c r="B105" s="135" t="s">
        <v>17</v>
      </c>
      <c r="C105" s="136" t="s">
        <v>18</v>
      </c>
      <c r="D105" s="138">
        <v>690</v>
      </c>
      <c r="E105" s="135" t="s">
        <v>19</v>
      </c>
      <c r="F105" s="137" t="s">
        <v>20</v>
      </c>
      <c r="G105" s="135"/>
      <c r="H105" s="140"/>
      <c r="I105" s="134"/>
      <c r="J105" s="140"/>
      <c r="K105" s="140"/>
      <c r="L105" s="140"/>
      <c r="M105" s="134"/>
      <c r="N105" s="140"/>
      <c r="O105" s="140"/>
      <c r="P105" s="156"/>
      <c r="Q105" s="135"/>
      <c r="R105" s="46"/>
      <c r="S105" s="68" t="s">
        <v>521</v>
      </c>
    </row>
    <row r="106" spans="1:20" ht="45.75" thickBot="1" x14ac:dyDescent="0.3">
      <c r="A106" s="135"/>
      <c r="B106" s="136" t="s">
        <v>134</v>
      </c>
      <c r="C106" s="136" t="s">
        <v>86</v>
      </c>
      <c r="D106" s="32">
        <v>206</v>
      </c>
      <c r="E106" s="135" t="s">
        <v>16</v>
      </c>
      <c r="F106" s="10" t="s">
        <v>135</v>
      </c>
      <c r="G106" s="135"/>
      <c r="H106" s="140"/>
      <c r="I106" s="134"/>
      <c r="J106" s="134"/>
      <c r="K106" s="140"/>
      <c r="L106" s="140"/>
      <c r="M106" s="134"/>
      <c r="N106" s="73"/>
      <c r="O106" s="73"/>
      <c r="P106" s="188"/>
      <c r="Q106" s="135"/>
      <c r="R106" s="43" t="s">
        <v>267</v>
      </c>
      <c r="S106" s="8"/>
    </row>
    <row r="107" spans="1:20" ht="30" x14ac:dyDescent="0.25">
      <c r="A107" s="135" t="s">
        <v>52</v>
      </c>
      <c r="B107" s="135" t="s">
        <v>53</v>
      </c>
      <c r="C107" s="136" t="s">
        <v>121</v>
      </c>
      <c r="D107" s="33">
        <v>0.03</v>
      </c>
      <c r="E107" s="135" t="s">
        <v>26</v>
      </c>
      <c r="F107" s="137" t="s">
        <v>54</v>
      </c>
      <c r="G107" s="135" t="s">
        <v>115</v>
      </c>
      <c r="H107" s="140">
        <v>750000</v>
      </c>
      <c r="I107" s="141">
        <v>0.05</v>
      </c>
      <c r="J107" s="140">
        <v>30000</v>
      </c>
      <c r="K107" s="140">
        <v>0</v>
      </c>
      <c r="L107" s="140">
        <v>0</v>
      </c>
      <c r="M107" s="141">
        <v>0.5</v>
      </c>
      <c r="N107" s="140">
        <v>15000</v>
      </c>
      <c r="O107" s="140">
        <v>15000</v>
      </c>
      <c r="P107" s="156"/>
      <c r="Q107" s="135"/>
      <c r="R107" s="46"/>
      <c r="S107" s="123" t="s">
        <v>221</v>
      </c>
    </row>
    <row r="108" spans="1:20" ht="40.5" customHeight="1" x14ac:dyDescent="0.25">
      <c r="A108" s="14" t="s">
        <v>164</v>
      </c>
      <c r="B108" s="14" t="s">
        <v>165</v>
      </c>
      <c r="C108" s="34" t="s">
        <v>121</v>
      </c>
      <c r="D108" s="29"/>
      <c r="E108" s="14" t="s">
        <v>26</v>
      </c>
      <c r="F108" s="137" t="s">
        <v>197</v>
      </c>
      <c r="G108" s="14"/>
      <c r="H108" s="52"/>
      <c r="I108" s="7"/>
      <c r="J108" s="52"/>
      <c r="K108" s="52"/>
      <c r="L108" s="52"/>
      <c r="M108" s="7"/>
      <c r="N108" s="52"/>
      <c r="O108" s="52"/>
      <c r="P108" s="157"/>
      <c r="Q108" s="14"/>
      <c r="R108" s="43"/>
      <c r="S108" s="8" t="s">
        <v>166</v>
      </c>
    </row>
    <row r="109" spans="1:20" ht="41.25" customHeight="1" x14ac:dyDescent="0.25">
      <c r="A109" s="135" t="s">
        <v>161</v>
      </c>
      <c r="B109" s="136" t="s">
        <v>150</v>
      </c>
      <c r="C109" s="136" t="s">
        <v>121</v>
      </c>
      <c r="D109" s="138">
        <v>104</v>
      </c>
      <c r="E109" s="135" t="s">
        <v>16</v>
      </c>
      <c r="F109" s="137" t="s">
        <v>153</v>
      </c>
      <c r="G109" s="14"/>
      <c r="H109" s="52"/>
      <c r="I109" s="7"/>
      <c r="J109" s="7"/>
      <c r="K109" s="52"/>
      <c r="L109" s="52"/>
      <c r="M109" s="7"/>
      <c r="N109" s="23"/>
      <c r="O109" s="23"/>
      <c r="P109" s="187"/>
      <c r="Q109" s="14"/>
      <c r="R109" s="43" t="s">
        <v>292</v>
      </c>
      <c r="S109" s="8" t="s">
        <v>397</v>
      </c>
    </row>
    <row r="110" spans="1:20" ht="30" x14ac:dyDescent="0.25">
      <c r="A110" s="135"/>
      <c r="B110" s="136" t="s">
        <v>148</v>
      </c>
      <c r="C110" s="136"/>
      <c r="D110" s="32"/>
      <c r="E110" s="135"/>
      <c r="F110" s="137"/>
      <c r="G110" s="14"/>
      <c r="H110" s="52"/>
      <c r="I110" s="7"/>
      <c r="J110" s="7"/>
      <c r="K110" s="52"/>
      <c r="L110" s="52"/>
      <c r="M110" s="7"/>
      <c r="N110" s="23"/>
      <c r="O110" s="23"/>
      <c r="P110" s="187"/>
      <c r="Q110" s="14"/>
      <c r="R110" s="43" t="s">
        <v>267</v>
      </c>
      <c r="S110" s="8" t="s">
        <v>273</v>
      </c>
    </row>
    <row r="111" spans="1:20" ht="30.75" customHeight="1" x14ac:dyDescent="0.25">
      <c r="A111" s="135"/>
      <c r="B111" s="136" t="s">
        <v>66</v>
      </c>
      <c r="C111" s="136" t="s">
        <v>24</v>
      </c>
      <c r="D111" s="32"/>
      <c r="E111" s="135"/>
      <c r="F111" s="21"/>
      <c r="G111" s="14"/>
      <c r="H111" s="52"/>
      <c r="I111" s="7"/>
      <c r="J111" s="7"/>
      <c r="K111" s="52"/>
      <c r="L111" s="52"/>
      <c r="M111" s="7"/>
      <c r="N111" s="23"/>
      <c r="O111" s="23"/>
      <c r="P111" s="187"/>
      <c r="Q111" s="14"/>
      <c r="R111" s="43"/>
      <c r="S111" s="7"/>
    </row>
    <row r="112" spans="1:20" ht="27" customHeight="1" x14ac:dyDescent="0.25">
      <c r="A112" s="135"/>
      <c r="B112" s="136" t="s">
        <v>67</v>
      </c>
      <c r="C112" s="136" t="s">
        <v>24</v>
      </c>
      <c r="D112" s="32"/>
      <c r="E112" s="135"/>
      <c r="F112" s="21"/>
      <c r="G112" s="14"/>
      <c r="H112" s="52"/>
      <c r="I112" s="7"/>
      <c r="J112" s="7"/>
      <c r="K112" s="52"/>
      <c r="L112" s="52"/>
      <c r="M112" s="7"/>
      <c r="N112" s="23"/>
      <c r="O112" s="23"/>
      <c r="P112" s="187"/>
      <c r="Q112" s="14"/>
      <c r="R112" s="43"/>
      <c r="S112" s="7"/>
    </row>
    <row r="113" spans="1:20" ht="33.75" customHeight="1" x14ac:dyDescent="0.25">
      <c r="A113" s="135"/>
      <c r="B113" s="136" t="s">
        <v>68</v>
      </c>
      <c r="C113" s="136" t="s">
        <v>24</v>
      </c>
      <c r="D113" s="32"/>
      <c r="E113" s="135"/>
      <c r="F113" s="21"/>
      <c r="G113" s="14"/>
      <c r="H113" s="52"/>
      <c r="I113" s="7"/>
      <c r="J113" s="7"/>
      <c r="K113" s="52"/>
      <c r="L113" s="52"/>
      <c r="M113" s="7"/>
      <c r="N113" s="23"/>
      <c r="O113" s="23"/>
      <c r="P113" s="187"/>
      <c r="Q113" s="14"/>
      <c r="R113" s="43"/>
      <c r="S113" s="7"/>
    </row>
    <row r="114" spans="1:20" ht="45.75" customHeight="1" x14ac:dyDescent="0.25">
      <c r="A114" s="14" t="s">
        <v>23</v>
      </c>
      <c r="B114" s="14" t="s">
        <v>162</v>
      </c>
      <c r="C114" s="34" t="s">
        <v>86</v>
      </c>
      <c r="D114" s="29">
        <v>3000</v>
      </c>
      <c r="E114" s="14" t="s">
        <v>25</v>
      </c>
      <c r="F114" s="21" t="s">
        <v>90</v>
      </c>
      <c r="G114" s="14"/>
      <c r="H114" s="52"/>
      <c r="I114" s="7"/>
      <c r="J114" s="52"/>
      <c r="K114" s="52"/>
      <c r="L114" s="52"/>
      <c r="M114" s="7"/>
      <c r="N114" s="52"/>
      <c r="O114" s="52"/>
      <c r="P114" s="157"/>
      <c r="Q114" s="14"/>
      <c r="R114" s="115"/>
      <c r="S114" s="116" t="s">
        <v>245</v>
      </c>
    </row>
    <row r="115" spans="1:20" ht="30" customHeight="1" x14ac:dyDescent="0.25">
      <c r="A115" s="82"/>
      <c r="B115" s="17" t="s">
        <v>72</v>
      </c>
      <c r="C115" s="17" t="s">
        <v>24</v>
      </c>
      <c r="D115" s="35"/>
      <c r="E115" s="82"/>
      <c r="F115" s="84"/>
      <c r="G115" s="12"/>
      <c r="H115" s="53"/>
      <c r="I115" s="11"/>
      <c r="J115" s="11"/>
      <c r="K115" s="53"/>
      <c r="L115" s="53"/>
      <c r="M115" s="11"/>
      <c r="N115" s="85"/>
      <c r="O115" s="85"/>
      <c r="P115" s="189"/>
      <c r="Q115" s="12"/>
      <c r="R115" s="88"/>
      <c r="S115" s="7" t="s">
        <v>179</v>
      </c>
    </row>
    <row r="116" spans="1:20" ht="30" x14ac:dyDescent="0.25">
      <c r="A116" s="135"/>
      <c r="B116" s="136" t="s">
        <v>123</v>
      </c>
      <c r="C116" s="136" t="s">
        <v>89</v>
      </c>
      <c r="D116" s="32">
        <v>4.9000000000000004</v>
      </c>
      <c r="E116" s="135"/>
      <c r="F116" s="21" t="s">
        <v>125</v>
      </c>
      <c r="G116" s="14"/>
      <c r="H116" s="52"/>
      <c r="I116" s="7"/>
      <c r="J116" s="7"/>
      <c r="K116" s="52"/>
      <c r="L116" s="52"/>
      <c r="M116" s="7"/>
      <c r="N116" s="23"/>
      <c r="O116" s="23"/>
      <c r="P116" s="187"/>
      <c r="Q116" s="14"/>
      <c r="R116" s="87"/>
      <c r="S116" s="7" t="s">
        <v>154</v>
      </c>
    </row>
    <row r="117" spans="1:20" ht="45" x14ac:dyDescent="0.25">
      <c r="A117" s="14" t="s">
        <v>46</v>
      </c>
      <c r="B117" s="34" t="s">
        <v>47</v>
      </c>
      <c r="C117" s="34" t="s">
        <v>14</v>
      </c>
      <c r="D117" s="30">
        <v>8.7200000000000006</v>
      </c>
      <c r="E117" s="14" t="s">
        <v>26</v>
      </c>
      <c r="F117" s="19" t="s">
        <v>48</v>
      </c>
      <c r="G117" s="14"/>
      <c r="H117" s="52"/>
      <c r="I117" s="7"/>
      <c r="J117" s="52"/>
      <c r="K117" s="52"/>
      <c r="L117" s="52"/>
      <c r="M117" s="7"/>
      <c r="N117" s="52"/>
      <c r="O117" s="52"/>
      <c r="P117" s="157"/>
      <c r="Q117" s="14"/>
      <c r="R117" s="87"/>
      <c r="S117" s="8" t="s">
        <v>149</v>
      </c>
    </row>
    <row r="118" spans="1:20" s="5" customFormat="1" ht="30" x14ac:dyDescent="0.25">
      <c r="A118" s="15"/>
      <c r="B118" s="136" t="s">
        <v>88</v>
      </c>
      <c r="C118" s="136" t="s">
        <v>89</v>
      </c>
      <c r="D118" s="138">
        <v>32</v>
      </c>
      <c r="E118" s="136" t="s">
        <v>87</v>
      </c>
      <c r="F118" s="137" t="s">
        <v>90</v>
      </c>
      <c r="G118" s="135"/>
      <c r="H118" s="140"/>
      <c r="I118" s="134"/>
      <c r="J118" s="140"/>
      <c r="K118" s="140"/>
      <c r="L118" s="134"/>
      <c r="M118" s="134"/>
      <c r="N118" s="140"/>
      <c r="O118" s="140"/>
      <c r="P118" s="156"/>
      <c r="Q118" s="135"/>
      <c r="R118" s="89"/>
      <c r="S118" s="68" t="s">
        <v>152</v>
      </c>
    </row>
    <row r="119" spans="1:20" ht="45" x14ac:dyDescent="0.25">
      <c r="A119" s="14" t="s">
        <v>57</v>
      </c>
      <c r="B119" s="14" t="s">
        <v>139</v>
      </c>
      <c r="C119" s="34" t="s">
        <v>121</v>
      </c>
      <c r="D119" s="29">
        <v>210</v>
      </c>
      <c r="E119" s="14" t="s">
        <v>16</v>
      </c>
      <c r="F119" s="19" t="s">
        <v>58</v>
      </c>
      <c r="G119" s="14"/>
      <c r="H119" s="52"/>
      <c r="I119" s="7"/>
      <c r="J119" s="52"/>
      <c r="K119" s="52"/>
      <c r="L119" s="52"/>
      <c r="M119" s="7"/>
      <c r="N119" s="52"/>
      <c r="O119" s="52"/>
      <c r="P119" s="157"/>
      <c r="Q119" s="14"/>
      <c r="R119" s="87"/>
      <c r="S119" s="8" t="s">
        <v>151</v>
      </c>
    </row>
    <row r="120" spans="1:20" ht="30" x14ac:dyDescent="0.25">
      <c r="A120" s="136" t="s">
        <v>100</v>
      </c>
      <c r="B120" s="136" t="s">
        <v>74</v>
      </c>
      <c r="C120" s="136" t="s">
        <v>122</v>
      </c>
      <c r="D120" s="138">
        <v>1778</v>
      </c>
      <c r="E120" s="136" t="s">
        <v>16</v>
      </c>
      <c r="F120" s="137" t="s">
        <v>75</v>
      </c>
      <c r="G120" s="14"/>
      <c r="H120" s="52"/>
      <c r="I120" s="7"/>
      <c r="J120" s="52"/>
      <c r="K120" s="52"/>
      <c r="L120" s="52"/>
      <c r="M120" s="7"/>
      <c r="N120" s="52"/>
      <c r="O120" s="52"/>
      <c r="P120" s="157"/>
      <c r="Q120" s="14"/>
      <c r="R120" s="87"/>
      <c r="S120" s="48" t="s">
        <v>133</v>
      </c>
    </row>
    <row r="121" spans="1:20" s="5" customFormat="1" ht="45" x14ac:dyDescent="0.25">
      <c r="A121" s="136" t="s">
        <v>104</v>
      </c>
      <c r="B121" s="136" t="s">
        <v>78</v>
      </c>
      <c r="C121" s="136" t="s">
        <v>36</v>
      </c>
      <c r="D121" s="138">
        <v>110</v>
      </c>
      <c r="E121" s="136" t="s">
        <v>26</v>
      </c>
      <c r="F121" s="137" t="s">
        <v>105</v>
      </c>
      <c r="G121" s="135"/>
      <c r="H121" s="140"/>
      <c r="I121" s="134"/>
      <c r="J121" s="134"/>
      <c r="K121" s="134"/>
      <c r="L121" s="140"/>
      <c r="M121" s="134"/>
      <c r="N121" s="140"/>
      <c r="O121" s="140"/>
      <c r="P121" s="156"/>
      <c r="Q121" s="135"/>
      <c r="R121" s="89"/>
      <c r="S121" s="70" t="s">
        <v>144</v>
      </c>
    </row>
    <row r="122" spans="1:20" s="5" customFormat="1" ht="44.25" customHeight="1" x14ac:dyDescent="0.25">
      <c r="A122" s="14" t="s">
        <v>49</v>
      </c>
      <c r="B122" s="14" t="s">
        <v>50</v>
      </c>
      <c r="C122" s="34" t="s">
        <v>187</v>
      </c>
      <c r="D122" s="29">
        <v>300</v>
      </c>
      <c r="E122" s="67" t="s">
        <v>51</v>
      </c>
      <c r="F122" s="19" t="s">
        <v>30</v>
      </c>
      <c r="G122" s="14"/>
      <c r="H122" s="52"/>
      <c r="I122" s="7"/>
      <c r="J122" s="7"/>
      <c r="K122" s="52"/>
      <c r="L122" s="52"/>
      <c r="M122" s="7"/>
      <c r="N122" s="23"/>
      <c r="O122" s="23"/>
      <c r="P122" s="187"/>
      <c r="Q122" s="14"/>
      <c r="R122" s="43"/>
      <c r="S122" s="49"/>
      <c r="T1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2"/>
  <sheetViews>
    <sheetView zoomScale="80" zoomScaleNormal="80" workbookViewId="0">
      <pane ySplit="1" topLeftCell="A2" activePane="bottomLeft" state="frozen"/>
      <selection pane="bottomLeft" activeCell="W10" sqref="W10"/>
    </sheetView>
  </sheetViews>
  <sheetFormatPr defaultRowHeight="15" x14ac:dyDescent="0.25"/>
  <cols>
    <col min="1" max="1" width="8.7109375" customWidth="1"/>
    <col min="2" max="2" width="0" hidden="1" customWidth="1"/>
    <col min="3" max="3" width="12.85546875" style="252" customWidth="1"/>
    <col min="4" max="4" width="22.28515625" customWidth="1"/>
    <col min="5" max="6" width="11.7109375" customWidth="1"/>
    <col min="7" max="7" width="28.28515625" style="245" customWidth="1"/>
    <col min="8" max="16" width="0" hidden="1" customWidth="1"/>
    <col min="17" max="17" width="3.7109375" hidden="1" customWidth="1"/>
    <col min="18" max="18" width="27" customWidth="1"/>
    <col min="19" max="19" width="24" customWidth="1"/>
    <col min="21" max="21" width="63.28515625" customWidth="1"/>
    <col min="22" max="22" width="16.42578125" customWidth="1"/>
  </cols>
  <sheetData>
    <row r="1" spans="1:22" s="1" customFormat="1" ht="45" customHeight="1" thickBot="1" x14ac:dyDescent="0.35">
      <c r="A1" s="25" t="s">
        <v>0</v>
      </c>
      <c r="B1" s="37" t="s">
        <v>116</v>
      </c>
      <c r="C1" s="26" t="s">
        <v>443</v>
      </c>
      <c r="D1" s="26" t="s">
        <v>1</v>
      </c>
      <c r="E1" s="26" t="s">
        <v>2</v>
      </c>
      <c r="F1" s="26" t="s">
        <v>474</v>
      </c>
      <c r="G1" s="26" t="s">
        <v>4</v>
      </c>
      <c r="H1" s="27" t="s">
        <v>5</v>
      </c>
      <c r="I1" s="27" t="s">
        <v>9</v>
      </c>
      <c r="J1" s="27" t="s">
        <v>119</v>
      </c>
      <c r="K1" s="27" t="s">
        <v>10</v>
      </c>
      <c r="L1" s="27" t="s">
        <v>120</v>
      </c>
      <c r="M1" s="27" t="s">
        <v>11</v>
      </c>
      <c r="N1" s="27" t="s">
        <v>12</v>
      </c>
      <c r="O1" s="27" t="s">
        <v>113</v>
      </c>
      <c r="P1" s="27" t="s">
        <v>6</v>
      </c>
      <c r="Q1" s="26" t="s">
        <v>13</v>
      </c>
      <c r="R1" s="221" t="s">
        <v>438</v>
      </c>
      <c r="S1" s="224" t="s">
        <v>442</v>
      </c>
      <c r="T1" s="42" t="s">
        <v>7</v>
      </c>
      <c r="U1" s="74" t="s">
        <v>8</v>
      </c>
      <c r="V1" s="3"/>
    </row>
    <row r="2" spans="1:22" s="1" customFormat="1" ht="16.149999999999999" thickBot="1" x14ac:dyDescent="0.35">
      <c r="A2" s="212" t="s">
        <v>404</v>
      </c>
      <c r="B2" s="81"/>
      <c r="C2" s="246"/>
      <c r="D2" s="190"/>
      <c r="E2" s="191"/>
      <c r="F2" s="191"/>
      <c r="G2" s="244"/>
      <c r="H2" s="192"/>
      <c r="I2" s="193"/>
      <c r="J2" s="190"/>
      <c r="K2" s="190"/>
      <c r="L2" s="190"/>
      <c r="M2" s="190"/>
      <c r="N2" s="190"/>
      <c r="O2" s="190"/>
      <c r="P2" s="190"/>
      <c r="Q2" s="190"/>
      <c r="R2" s="194"/>
      <c r="S2" s="225"/>
      <c r="T2" s="194"/>
      <c r="U2" s="133"/>
      <c r="V2" s="3"/>
    </row>
    <row r="3" spans="1:22" s="1" customFormat="1" ht="14.45" x14ac:dyDescent="0.3">
      <c r="A3" s="201" t="s">
        <v>312</v>
      </c>
      <c r="B3" s="153"/>
      <c r="C3" s="247"/>
      <c r="D3" s="195"/>
      <c r="E3" s="196"/>
      <c r="F3" s="196"/>
      <c r="G3" s="197"/>
      <c r="H3" s="197"/>
      <c r="I3" s="198"/>
      <c r="J3" s="195"/>
      <c r="K3" s="195"/>
      <c r="L3" s="195"/>
      <c r="M3" s="195"/>
      <c r="N3" s="195"/>
      <c r="O3" s="195"/>
      <c r="P3" s="195"/>
      <c r="Q3" s="195"/>
      <c r="R3" s="199"/>
      <c r="S3" s="199"/>
      <c r="T3" s="199"/>
      <c r="U3" s="154"/>
      <c r="V3" s="3"/>
    </row>
    <row r="4" spans="1:22" s="1" customFormat="1" ht="63.75" customHeight="1" x14ac:dyDescent="0.3">
      <c r="A4" s="136" t="s">
        <v>31</v>
      </c>
      <c r="B4" s="139"/>
      <c r="C4" s="15" t="s">
        <v>483</v>
      </c>
      <c r="D4" s="136" t="s">
        <v>416</v>
      </c>
      <c r="E4" s="136" t="s">
        <v>408</v>
      </c>
      <c r="F4" s="136" t="s">
        <v>408</v>
      </c>
      <c r="G4" s="136" t="s">
        <v>493</v>
      </c>
      <c r="H4" s="14"/>
      <c r="I4" s="52"/>
      <c r="J4" s="7"/>
      <c r="K4" s="7"/>
      <c r="L4" s="52"/>
      <c r="M4" s="52"/>
      <c r="N4" s="7"/>
      <c r="O4" s="7"/>
      <c r="P4" s="7"/>
      <c r="Q4" s="7"/>
      <c r="R4" s="87" t="s">
        <v>484</v>
      </c>
      <c r="S4" s="87" t="s">
        <v>485</v>
      </c>
      <c r="T4" s="87" t="s">
        <v>721</v>
      </c>
      <c r="U4" s="8" t="s">
        <v>720</v>
      </c>
      <c r="V4" s="3"/>
    </row>
    <row r="5" spans="1:22" s="1" customFormat="1" ht="63.75" customHeight="1" x14ac:dyDescent="0.3">
      <c r="A5" s="136" t="s">
        <v>31</v>
      </c>
      <c r="B5" s="139"/>
      <c r="C5" s="15" t="s">
        <v>495</v>
      </c>
      <c r="D5" s="136" t="s">
        <v>417</v>
      </c>
      <c r="E5" s="136" t="s">
        <v>408</v>
      </c>
      <c r="F5" s="136" t="s">
        <v>408</v>
      </c>
      <c r="G5" s="136" t="s">
        <v>493</v>
      </c>
      <c r="H5" s="14"/>
      <c r="I5" s="52"/>
      <c r="J5" s="7"/>
      <c r="K5" s="7"/>
      <c r="L5" s="52"/>
      <c r="M5" s="52"/>
      <c r="N5" s="7"/>
      <c r="O5" s="7"/>
      <c r="P5" s="7"/>
      <c r="Q5" s="7"/>
      <c r="R5" s="87" t="s">
        <v>484</v>
      </c>
      <c r="S5" s="243" t="s">
        <v>496</v>
      </c>
      <c r="T5" s="87" t="s">
        <v>721</v>
      </c>
      <c r="U5" s="8" t="s">
        <v>722</v>
      </c>
      <c r="V5" s="3"/>
    </row>
    <row r="6" spans="1:22" s="7" customFormat="1" ht="33" customHeight="1" x14ac:dyDescent="0.3">
      <c r="A6" s="135" t="s">
        <v>31</v>
      </c>
      <c r="B6" s="139"/>
      <c r="C6" s="15" t="s">
        <v>730</v>
      </c>
      <c r="D6" s="136" t="s">
        <v>401</v>
      </c>
      <c r="E6" s="136" t="s">
        <v>187</v>
      </c>
      <c r="F6" s="136" t="s">
        <v>408</v>
      </c>
      <c r="G6" s="136" t="s">
        <v>728</v>
      </c>
      <c r="H6" s="14"/>
      <c r="I6" s="52"/>
      <c r="M6" s="52"/>
      <c r="R6" s="43"/>
      <c r="S6" s="43"/>
      <c r="T6" s="43" t="s">
        <v>721</v>
      </c>
      <c r="U6" s="7" t="s">
        <v>729</v>
      </c>
      <c r="V6"/>
    </row>
    <row r="7" spans="1:22" s="1" customFormat="1" ht="63.75" customHeight="1" x14ac:dyDescent="0.3">
      <c r="A7" s="136" t="s">
        <v>55</v>
      </c>
      <c r="B7" s="139"/>
      <c r="C7" s="15"/>
      <c r="D7" s="136" t="s">
        <v>419</v>
      </c>
      <c r="E7" s="136" t="s">
        <v>751</v>
      </c>
      <c r="F7" s="136" t="s">
        <v>408</v>
      </c>
      <c r="G7" s="136" t="s">
        <v>752</v>
      </c>
      <c r="H7" s="14"/>
      <c r="I7" s="52"/>
      <c r="J7" s="7"/>
      <c r="K7" s="7"/>
      <c r="L7" s="52"/>
      <c r="M7" s="52"/>
      <c r="N7" s="7"/>
      <c r="O7" s="7"/>
      <c r="P7" s="7"/>
      <c r="Q7" s="7"/>
      <c r="R7" s="87"/>
      <c r="S7" s="395" t="s">
        <v>750</v>
      </c>
      <c r="T7" s="87" t="s">
        <v>743</v>
      </c>
      <c r="U7" s="8" t="s">
        <v>749</v>
      </c>
      <c r="V7" s="3"/>
    </row>
    <row r="8" spans="1:22" s="1" customFormat="1" ht="63.75" customHeight="1" x14ac:dyDescent="0.3">
      <c r="A8" s="136" t="s">
        <v>28</v>
      </c>
      <c r="B8" s="139"/>
      <c r="C8" s="15"/>
      <c r="D8" s="136" t="s">
        <v>423</v>
      </c>
      <c r="E8" s="136" t="s">
        <v>305</v>
      </c>
      <c r="F8" s="136" t="s">
        <v>408</v>
      </c>
      <c r="G8" s="136" t="s">
        <v>501</v>
      </c>
      <c r="H8" s="14"/>
      <c r="I8" s="52"/>
      <c r="J8" s="7"/>
      <c r="K8" s="7"/>
      <c r="L8" s="52"/>
      <c r="M8" s="52"/>
      <c r="N8" s="7"/>
      <c r="O8" s="7"/>
      <c r="P8" s="7"/>
      <c r="Q8" s="7"/>
      <c r="R8" s="243" t="s">
        <v>756</v>
      </c>
      <c r="S8" s="243" t="s">
        <v>496</v>
      </c>
      <c r="T8" s="87" t="s">
        <v>743</v>
      </c>
      <c r="U8" s="8" t="s">
        <v>500</v>
      </c>
      <c r="V8" s="3"/>
    </row>
    <row r="9" spans="1:22" s="1" customFormat="1" ht="44.25" customHeight="1" x14ac:dyDescent="0.3">
      <c r="A9" s="136" t="s">
        <v>310</v>
      </c>
      <c r="B9" s="139"/>
      <c r="C9" s="15" t="s">
        <v>494</v>
      </c>
      <c r="D9" s="136" t="s">
        <v>478</v>
      </c>
      <c r="E9" s="136" t="s">
        <v>536</v>
      </c>
      <c r="F9" s="136" t="s">
        <v>408</v>
      </c>
      <c r="G9" s="136" t="s">
        <v>446</v>
      </c>
      <c r="H9" s="14"/>
      <c r="I9" s="52"/>
      <c r="J9" s="7"/>
      <c r="K9" s="7"/>
      <c r="L9" s="52"/>
      <c r="M9" s="52"/>
      <c r="N9" s="7"/>
      <c r="O9" s="7"/>
      <c r="P9" s="7"/>
      <c r="Q9" s="7"/>
      <c r="R9" s="43" t="s">
        <v>503</v>
      </c>
      <c r="S9" s="223" t="s">
        <v>498</v>
      </c>
      <c r="T9" s="43" t="s">
        <v>743</v>
      </c>
      <c r="U9" s="8" t="s">
        <v>499</v>
      </c>
      <c r="V9" s="3"/>
    </row>
    <row r="10" spans="1:22" s="1" customFormat="1" ht="74.25" customHeight="1" x14ac:dyDescent="0.3">
      <c r="A10" s="136" t="s">
        <v>325</v>
      </c>
      <c r="B10" s="139"/>
      <c r="C10" s="15" t="s">
        <v>448</v>
      </c>
      <c r="D10" s="136" t="s">
        <v>368</v>
      </c>
      <c r="E10" s="136" t="s">
        <v>86</v>
      </c>
      <c r="F10" s="136" t="s">
        <v>176</v>
      </c>
      <c r="G10" s="136" t="s">
        <v>369</v>
      </c>
      <c r="H10" s="14"/>
      <c r="I10" s="52"/>
      <c r="J10" s="7"/>
      <c r="K10" s="7"/>
      <c r="L10" s="52"/>
      <c r="M10" s="52"/>
      <c r="N10" s="7"/>
      <c r="O10" s="7"/>
      <c r="P10" s="7"/>
      <c r="Q10" s="7"/>
      <c r="R10" s="87" t="s">
        <v>502</v>
      </c>
      <c r="S10" s="243" t="s">
        <v>525</v>
      </c>
      <c r="T10" s="87" t="s">
        <v>709</v>
      </c>
      <c r="U10" s="8" t="s">
        <v>693</v>
      </c>
      <c r="V10" s="3"/>
    </row>
    <row r="11" spans="1:22" s="1" customFormat="1" ht="77.25" customHeight="1" x14ac:dyDescent="0.25">
      <c r="A11" s="136" t="s">
        <v>325</v>
      </c>
      <c r="B11" s="139"/>
      <c r="C11" s="15"/>
      <c r="D11" s="136" t="s">
        <v>497</v>
      </c>
      <c r="E11" s="136" t="s">
        <v>86</v>
      </c>
      <c r="F11" s="136" t="s">
        <v>176</v>
      </c>
      <c r="G11" s="136"/>
      <c r="H11" s="14"/>
      <c r="I11" s="52"/>
      <c r="J11" s="7"/>
      <c r="K11" s="7"/>
      <c r="L11" s="52"/>
      <c r="M11" s="52"/>
      <c r="N11" s="7"/>
      <c r="O11" s="7"/>
      <c r="P11" s="7"/>
      <c r="Q11" s="7"/>
      <c r="R11" s="87"/>
      <c r="S11" s="87"/>
      <c r="T11" s="87" t="s">
        <v>709</v>
      </c>
      <c r="U11" s="8" t="s">
        <v>688</v>
      </c>
      <c r="V11" s="391"/>
    </row>
    <row r="12" spans="1:22" s="1" customFormat="1" ht="63.75" customHeight="1" x14ac:dyDescent="0.25">
      <c r="A12" s="136" t="s">
        <v>325</v>
      </c>
      <c r="B12" s="139"/>
      <c r="C12" s="15" t="s">
        <v>666</v>
      </c>
      <c r="D12" s="136" t="s">
        <v>621</v>
      </c>
      <c r="E12" s="136" t="s">
        <v>86</v>
      </c>
      <c r="F12" s="136" t="s">
        <v>176</v>
      </c>
      <c r="G12" s="136" t="s">
        <v>624</v>
      </c>
      <c r="H12" s="14"/>
      <c r="I12" s="52"/>
      <c r="J12" s="7"/>
      <c r="K12" s="7"/>
      <c r="L12" s="52"/>
      <c r="M12" s="52"/>
      <c r="N12" s="7"/>
      <c r="O12" s="7"/>
      <c r="P12" s="7"/>
      <c r="Q12" s="7"/>
      <c r="R12" s="43" t="s">
        <v>622</v>
      </c>
      <c r="S12" s="223" t="s">
        <v>623</v>
      </c>
      <c r="T12" s="43" t="s">
        <v>700</v>
      </c>
      <c r="U12" s="8" t="s">
        <v>704</v>
      </c>
      <c r="V12" s="392"/>
    </row>
    <row r="13" spans="1:22" s="98" customFormat="1" x14ac:dyDescent="0.25">
      <c r="A13" s="354"/>
      <c r="B13" s="235"/>
      <c r="C13" s="355"/>
      <c r="D13" s="356"/>
      <c r="E13" s="357"/>
      <c r="F13" s="357"/>
      <c r="G13" s="358"/>
      <c r="H13" s="358"/>
      <c r="I13" s="359"/>
      <c r="J13" s="356"/>
      <c r="K13" s="356"/>
      <c r="L13" s="356"/>
      <c r="M13" s="356"/>
      <c r="N13" s="356"/>
      <c r="O13" s="356"/>
      <c r="P13" s="356"/>
      <c r="Q13" s="356"/>
      <c r="R13" s="360"/>
      <c r="S13" s="360"/>
      <c r="T13" s="360"/>
      <c r="U13" s="241"/>
      <c r="V13" s="242"/>
    </row>
    <row r="14" spans="1:22" s="1" customFormat="1" ht="79.5" customHeight="1" x14ac:dyDescent="0.25">
      <c r="A14" s="136" t="s">
        <v>377</v>
      </c>
      <c r="B14" s="139"/>
      <c r="C14" s="15"/>
      <c r="D14" s="136" t="s">
        <v>418</v>
      </c>
      <c r="E14" s="136" t="s">
        <v>138</v>
      </c>
      <c r="F14" s="136" t="s">
        <v>176</v>
      </c>
      <c r="G14" s="136" t="s">
        <v>507</v>
      </c>
      <c r="H14" s="14"/>
      <c r="I14" s="52"/>
      <c r="J14" s="7"/>
      <c r="K14" s="7"/>
      <c r="L14" s="52"/>
      <c r="M14" s="52"/>
      <c r="N14" s="7"/>
      <c r="O14" s="7"/>
      <c r="P14" s="7"/>
      <c r="Q14" s="7"/>
      <c r="R14" s="87" t="s">
        <v>508</v>
      </c>
      <c r="S14" s="243" t="s">
        <v>504</v>
      </c>
      <c r="T14" s="87" t="s">
        <v>718</v>
      </c>
      <c r="U14" s="8" t="s">
        <v>706</v>
      </c>
      <c r="V14" s="3"/>
    </row>
    <row r="15" spans="1:22" s="1" customFormat="1" ht="36" customHeight="1" x14ac:dyDescent="0.25">
      <c r="A15" s="136"/>
      <c r="B15" s="139"/>
      <c r="C15" s="15"/>
      <c r="D15" s="136" t="s">
        <v>407</v>
      </c>
      <c r="E15" s="136" t="s">
        <v>138</v>
      </c>
      <c r="F15" s="136" t="s">
        <v>176</v>
      </c>
      <c r="G15" s="136"/>
      <c r="H15" s="14"/>
      <c r="I15" s="52"/>
      <c r="J15" s="7"/>
      <c r="K15" s="7"/>
      <c r="L15" s="52"/>
      <c r="M15" s="52"/>
      <c r="N15" s="7"/>
      <c r="O15" s="7"/>
      <c r="P15" s="7"/>
      <c r="Q15" s="7"/>
      <c r="R15" s="87"/>
      <c r="S15" s="87"/>
      <c r="T15" s="87" t="s">
        <v>718</v>
      </c>
      <c r="U15" s="8" t="s">
        <v>695</v>
      </c>
      <c r="V15" s="3"/>
    </row>
    <row r="16" spans="1:22" s="1" customFormat="1" ht="54.75" customHeight="1" x14ac:dyDescent="0.25">
      <c r="A16" s="135" t="s">
        <v>460</v>
      </c>
      <c r="B16" s="139" t="s">
        <v>114</v>
      </c>
      <c r="C16" s="15"/>
      <c r="D16" s="136" t="s">
        <v>83</v>
      </c>
      <c r="E16" s="136" t="s">
        <v>36</v>
      </c>
      <c r="F16" s="136" t="s">
        <v>176</v>
      </c>
      <c r="G16" s="136" t="s">
        <v>108</v>
      </c>
      <c r="H16" s="14" t="s">
        <v>112</v>
      </c>
      <c r="I16" s="61"/>
      <c r="J16" s="60"/>
      <c r="K16" s="60"/>
      <c r="L16" s="52">
        <v>5000</v>
      </c>
      <c r="M16" s="61"/>
      <c r="N16" s="64">
        <v>0.85</v>
      </c>
      <c r="O16" s="61">
        <f>L16*N16</f>
        <v>4250</v>
      </c>
      <c r="P16" s="52"/>
      <c r="Q16" s="52"/>
      <c r="R16" s="222"/>
      <c r="S16" s="222" t="s">
        <v>713</v>
      </c>
      <c r="T16" s="87" t="s">
        <v>718</v>
      </c>
      <c r="U16" s="10" t="s">
        <v>716</v>
      </c>
      <c r="V16" s="3"/>
    </row>
    <row r="17" spans="1:22" s="1" customFormat="1" ht="57.75" customHeight="1" x14ac:dyDescent="0.25">
      <c r="A17" s="135" t="s">
        <v>281</v>
      </c>
      <c r="B17" s="139" t="s">
        <v>114</v>
      </c>
      <c r="C17" s="15"/>
      <c r="D17" s="136" t="s">
        <v>109</v>
      </c>
      <c r="E17" s="136" t="s">
        <v>36</v>
      </c>
      <c r="F17" s="136" t="s">
        <v>176</v>
      </c>
      <c r="G17" s="136" t="s">
        <v>110</v>
      </c>
      <c r="H17" s="14" t="s">
        <v>117</v>
      </c>
      <c r="I17" s="61"/>
      <c r="J17" s="60"/>
      <c r="K17" s="60"/>
      <c r="L17" s="52">
        <v>12500</v>
      </c>
      <c r="M17" s="61"/>
      <c r="N17" s="64">
        <v>0.65</v>
      </c>
      <c r="O17" s="61">
        <f>L17*N17</f>
        <v>8125</v>
      </c>
      <c r="P17" s="52"/>
      <c r="Q17" s="52"/>
      <c r="R17" s="222"/>
      <c r="S17" s="222" t="s">
        <v>714</v>
      </c>
      <c r="T17" s="87" t="s">
        <v>718</v>
      </c>
      <c r="U17" s="10" t="s">
        <v>715</v>
      </c>
      <c r="V17" s="3"/>
    </row>
    <row r="18" spans="1:22" s="1" customFormat="1" ht="59.25" customHeight="1" x14ac:dyDescent="0.25">
      <c r="A18" s="135"/>
      <c r="B18" s="139"/>
      <c r="C18" s="15"/>
      <c r="D18" s="136" t="s">
        <v>441</v>
      </c>
      <c r="E18" s="136" t="s">
        <v>36</v>
      </c>
      <c r="F18" s="136" t="s">
        <v>176</v>
      </c>
      <c r="G18" s="136"/>
      <c r="H18" s="14"/>
      <c r="I18" s="61"/>
      <c r="J18" s="60"/>
      <c r="K18" s="60"/>
      <c r="L18" s="52"/>
      <c r="M18" s="61"/>
      <c r="N18" s="64"/>
      <c r="O18" s="61"/>
      <c r="P18" s="52"/>
      <c r="Q18" s="52"/>
      <c r="R18" s="87"/>
      <c r="S18" s="87"/>
      <c r="T18" s="87" t="s">
        <v>718</v>
      </c>
      <c r="U18" s="8" t="s">
        <v>707</v>
      </c>
      <c r="V18" s="3"/>
    </row>
    <row r="19" spans="1:22" s="98" customFormat="1" x14ac:dyDescent="0.25">
      <c r="A19" s="99"/>
      <c r="B19" s="235"/>
      <c r="C19" s="248"/>
      <c r="D19" s="236"/>
      <c r="E19" s="237"/>
      <c r="F19" s="237"/>
      <c r="G19" s="238"/>
      <c r="H19" s="238"/>
      <c r="I19" s="239"/>
      <c r="J19" s="236"/>
      <c r="K19" s="236"/>
      <c r="L19" s="236"/>
      <c r="M19" s="236"/>
      <c r="N19" s="236"/>
      <c r="O19" s="236"/>
      <c r="P19" s="236"/>
      <c r="Q19" s="236"/>
      <c r="R19" s="240"/>
      <c r="S19" s="240"/>
      <c r="T19" s="240"/>
      <c r="U19" s="241"/>
      <c r="V19" s="242"/>
    </row>
    <row r="20" spans="1:22" s="217" customFormat="1" ht="66" customHeight="1" x14ac:dyDescent="0.25">
      <c r="A20" s="15" t="s">
        <v>459</v>
      </c>
      <c r="B20" s="216"/>
      <c r="C20" s="249"/>
      <c r="D20" s="15" t="s">
        <v>436</v>
      </c>
      <c r="E20" s="226" t="s">
        <v>24</v>
      </c>
      <c r="F20" s="226"/>
      <c r="G20" s="15"/>
      <c r="H20" s="15"/>
      <c r="I20" s="219"/>
      <c r="J20" s="218"/>
      <c r="K20" s="218"/>
      <c r="L20" s="218"/>
      <c r="M20" s="218"/>
      <c r="N20" s="218"/>
      <c r="O20" s="218"/>
      <c r="P20" s="218"/>
      <c r="Q20" s="218"/>
      <c r="R20" s="220"/>
      <c r="S20" s="220"/>
      <c r="T20" s="220" t="s">
        <v>721</v>
      </c>
      <c r="U20" s="265" t="s">
        <v>724</v>
      </c>
      <c r="V20" s="391"/>
    </row>
    <row r="21" spans="1:22" s="1" customFormat="1" ht="34.5" customHeight="1" x14ac:dyDescent="0.25">
      <c r="A21" s="14"/>
      <c r="B21" s="38"/>
      <c r="C21" s="160"/>
      <c r="D21" s="34" t="s">
        <v>183</v>
      </c>
      <c r="E21" s="34" t="s">
        <v>187</v>
      </c>
      <c r="F21" s="233"/>
      <c r="G21" s="233"/>
      <c r="H21" s="14"/>
      <c r="I21" s="52"/>
      <c r="J21" s="7"/>
      <c r="K21" s="52"/>
      <c r="L21" s="52"/>
      <c r="M21" s="52"/>
      <c r="N21" s="7"/>
      <c r="O21" s="52"/>
      <c r="P21" s="52"/>
      <c r="Q21" s="7"/>
      <c r="R21" s="87"/>
      <c r="S21" s="87"/>
      <c r="T21" s="43"/>
      <c r="U21" s="19" t="s">
        <v>394</v>
      </c>
      <c r="V21" s="127"/>
    </row>
    <row r="22" spans="1:22" s="1" customFormat="1" ht="90" customHeight="1" x14ac:dyDescent="0.25">
      <c r="A22" s="136" t="s">
        <v>94</v>
      </c>
      <c r="B22" s="139"/>
      <c r="C22" s="15" t="s">
        <v>486</v>
      </c>
      <c r="D22" s="136" t="s">
        <v>511</v>
      </c>
      <c r="E22" s="136" t="s">
        <v>477</v>
      </c>
      <c r="F22" s="136" t="s">
        <v>408</v>
      </c>
      <c r="G22" s="136" t="s">
        <v>480</v>
      </c>
      <c r="H22" s="14"/>
      <c r="I22" s="52"/>
      <c r="J22" s="7"/>
      <c r="K22" s="7"/>
      <c r="L22" s="52"/>
      <c r="M22" s="52"/>
      <c r="N22" s="7"/>
      <c r="O22" s="7"/>
      <c r="P22" s="7"/>
      <c r="Q22" s="7"/>
      <c r="R22" s="87" t="s">
        <v>676</v>
      </c>
      <c r="S22" s="243" t="s">
        <v>509</v>
      </c>
      <c r="T22" s="87" t="s">
        <v>721</v>
      </c>
      <c r="U22" s="8" t="s">
        <v>510</v>
      </c>
      <c r="V22" s="3"/>
    </row>
    <row r="23" spans="1:22" s="1" customFormat="1" ht="63.75" customHeight="1" x14ac:dyDescent="0.25">
      <c r="A23" s="136" t="s">
        <v>690</v>
      </c>
      <c r="B23" s="139"/>
      <c r="C23" s="15"/>
      <c r="D23" s="136" t="s">
        <v>482</v>
      </c>
      <c r="E23" s="136" t="s">
        <v>89</v>
      </c>
      <c r="F23" s="136" t="s">
        <v>408</v>
      </c>
      <c r="G23" s="136" t="s">
        <v>480</v>
      </c>
      <c r="H23" s="14"/>
      <c r="I23" s="52"/>
      <c r="J23" s="7"/>
      <c r="K23" s="7"/>
      <c r="L23" s="52"/>
      <c r="M23" s="52"/>
      <c r="N23" s="7"/>
      <c r="O23" s="7"/>
      <c r="P23" s="7"/>
      <c r="Q23" s="7"/>
      <c r="R23" s="87"/>
      <c r="S23" s="87" t="s">
        <v>492</v>
      </c>
      <c r="T23" s="87" t="s">
        <v>721</v>
      </c>
      <c r="U23" s="8" t="s">
        <v>725</v>
      </c>
      <c r="V23" s="3"/>
    </row>
    <row r="24" spans="1:22" s="1" customFormat="1" ht="69.75" customHeight="1" x14ac:dyDescent="0.25">
      <c r="A24" s="136" t="s">
        <v>339</v>
      </c>
      <c r="B24" s="139"/>
      <c r="C24" s="15" t="s">
        <v>91</v>
      </c>
      <c r="D24" s="136" t="s">
        <v>472</v>
      </c>
      <c r="E24" s="136" t="s">
        <v>476</v>
      </c>
      <c r="F24" s="136" t="s">
        <v>176</v>
      </c>
      <c r="G24" s="136" t="s">
        <v>480</v>
      </c>
      <c r="H24" s="14"/>
      <c r="I24" s="52"/>
      <c r="J24" s="7"/>
      <c r="K24" s="7"/>
      <c r="L24" s="52"/>
      <c r="M24" s="52"/>
      <c r="N24" s="7"/>
      <c r="O24" s="7"/>
      <c r="P24" s="7"/>
      <c r="Q24" s="7"/>
      <c r="R24" s="87" t="s">
        <v>667</v>
      </c>
      <c r="S24" s="87" t="s">
        <v>91</v>
      </c>
      <c r="T24" s="87" t="s">
        <v>743</v>
      </c>
      <c r="U24" s="8" t="s">
        <v>681</v>
      </c>
      <c r="V24" s="3"/>
    </row>
    <row r="25" spans="1:22" s="1" customFormat="1" ht="86.25" customHeight="1" x14ac:dyDescent="0.25">
      <c r="A25" s="136" t="s">
        <v>450</v>
      </c>
      <c r="B25" s="139"/>
      <c r="C25" s="15" t="s">
        <v>80</v>
      </c>
      <c r="D25" s="136" t="s">
        <v>247</v>
      </c>
      <c r="E25" s="136" t="s">
        <v>14</v>
      </c>
      <c r="F25" s="136" t="s">
        <v>14</v>
      </c>
      <c r="G25" s="136" t="s">
        <v>410</v>
      </c>
      <c r="H25" s="14"/>
      <c r="I25" s="52"/>
      <c r="J25" s="7"/>
      <c r="K25" s="7"/>
      <c r="L25" s="52"/>
      <c r="M25" s="52"/>
      <c r="N25" s="7"/>
      <c r="O25" s="7"/>
      <c r="P25" s="7"/>
      <c r="Q25" s="7"/>
      <c r="R25" s="227" t="s">
        <v>755</v>
      </c>
      <c r="S25" s="223" t="s">
        <v>665</v>
      </c>
      <c r="T25" s="43" t="s">
        <v>743</v>
      </c>
      <c r="U25" s="8" t="s">
        <v>754</v>
      </c>
      <c r="V25" s="3"/>
    </row>
    <row r="26" spans="1:22" s="98" customFormat="1" x14ac:dyDescent="0.25">
      <c r="A26" s="99"/>
      <c r="B26" s="235"/>
      <c r="C26" s="250"/>
      <c r="D26" s="236"/>
      <c r="E26" s="237"/>
      <c r="F26" s="237"/>
      <c r="G26" s="238"/>
      <c r="H26" s="238"/>
      <c r="I26" s="239"/>
      <c r="J26" s="236"/>
      <c r="K26" s="236"/>
      <c r="L26" s="236"/>
      <c r="M26" s="236"/>
      <c r="N26" s="236"/>
      <c r="O26" s="236"/>
      <c r="P26" s="236"/>
      <c r="Q26" s="236"/>
      <c r="R26" s="240"/>
      <c r="S26" s="240"/>
      <c r="T26" s="240"/>
      <c r="U26" s="241"/>
      <c r="V26" s="242"/>
    </row>
    <row r="27" spans="1:22" s="1" customFormat="1" ht="75" x14ac:dyDescent="0.25">
      <c r="A27" s="135" t="s">
        <v>280</v>
      </c>
      <c r="B27" s="139" t="s">
        <v>111</v>
      </c>
      <c r="C27" s="15" t="s">
        <v>80</v>
      </c>
      <c r="D27" s="136" t="s">
        <v>322</v>
      </c>
      <c r="E27" s="136" t="s">
        <v>138</v>
      </c>
      <c r="F27" s="136" t="s">
        <v>176</v>
      </c>
      <c r="G27" s="136" t="s">
        <v>146</v>
      </c>
      <c r="H27" s="14"/>
      <c r="I27" s="61"/>
      <c r="J27" s="60"/>
      <c r="K27" s="60"/>
      <c r="L27" s="52"/>
      <c r="M27" s="61"/>
      <c r="N27" s="64"/>
      <c r="O27" s="61"/>
      <c r="P27" s="52"/>
      <c r="Q27" s="52"/>
      <c r="R27" s="243" t="s">
        <v>522</v>
      </c>
      <c r="S27" s="243" t="s">
        <v>613</v>
      </c>
      <c r="T27" s="87" t="s">
        <v>718</v>
      </c>
      <c r="U27" s="394" t="s">
        <v>708</v>
      </c>
      <c r="V27" s="3"/>
    </row>
    <row r="28" spans="1:22" s="98" customFormat="1" x14ac:dyDescent="0.25">
      <c r="A28" s="99"/>
      <c r="B28" s="235"/>
      <c r="C28" s="250"/>
      <c r="D28" s="236"/>
      <c r="E28" s="237"/>
      <c r="F28" s="237"/>
      <c r="G28" s="238"/>
      <c r="H28" s="238"/>
      <c r="I28" s="239"/>
      <c r="J28" s="236"/>
      <c r="K28" s="236"/>
      <c r="L28" s="236"/>
      <c r="M28" s="236"/>
      <c r="N28" s="236"/>
      <c r="O28" s="236"/>
      <c r="P28" s="236"/>
      <c r="Q28" s="236"/>
      <c r="R28" s="240"/>
      <c r="S28" s="240"/>
      <c r="T28" s="240"/>
      <c r="U28" s="241"/>
      <c r="V28" s="242"/>
    </row>
    <row r="29" spans="1:22" s="1" customFormat="1" ht="64.5" customHeight="1" x14ac:dyDescent="0.25">
      <c r="A29" s="135" t="s">
        <v>313</v>
      </c>
      <c r="B29" s="139"/>
      <c r="C29" s="15" t="s">
        <v>515</v>
      </c>
      <c r="D29" s="136" t="s">
        <v>314</v>
      </c>
      <c r="E29" s="136" t="s">
        <v>18</v>
      </c>
      <c r="F29" s="136" t="s">
        <v>408</v>
      </c>
      <c r="G29" s="136"/>
      <c r="H29" s="14"/>
      <c r="I29" s="52"/>
      <c r="J29" s="7"/>
      <c r="K29" s="7"/>
      <c r="L29" s="52"/>
      <c r="M29" s="52"/>
      <c r="N29" s="7"/>
      <c r="O29" s="7"/>
      <c r="P29" s="7"/>
      <c r="Q29" s="7"/>
      <c r="R29" s="43"/>
      <c r="S29" s="43"/>
      <c r="T29" s="43" t="s">
        <v>696</v>
      </c>
      <c r="U29" s="8" t="s">
        <v>692</v>
      </c>
      <c r="V29" s="3"/>
    </row>
    <row r="30" spans="1:22" s="1" customFormat="1" ht="63.75" customHeight="1" x14ac:dyDescent="0.25">
      <c r="A30" s="136" t="s">
        <v>124</v>
      </c>
      <c r="B30" s="139"/>
      <c r="C30" s="15" t="s">
        <v>490</v>
      </c>
      <c r="D30" s="136" t="s">
        <v>481</v>
      </c>
      <c r="E30" s="136" t="s">
        <v>89</v>
      </c>
      <c r="F30" s="136" t="s">
        <v>408</v>
      </c>
      <c r="G30" s="136" t="s">
        <v>527</v>
      </c>
      <c r="H30" s="14"/>
      <c r="I30" s="52"/>
      <c r="J30" s="7"/>
      <c r="K30" s="7"/>
      <c r="L30" s="52"/>
      <c r="M30" s="52"/>
      <c r="N30" s="7"/>
      <c r="O30" s="7"/>
      <c r="P30" s="7"/>
      <c r="Q30" s="7"/>
      <c r="R30" s="87" t="s">
        <v>489</v>
      </c>
      <c r="S30" s="87" t="s">
        <v>491</v>
      </c>
      <c r="T30" s="87" t="s">
        <v>721</v>
      </c>
      <c r="U30" s="8" t="s">
        <v>726</v>
      </c>
      <c r="V30" s="3"/>
    </row>
    <row r="31" spans="1:22" s="1" customFormat="1" ht="63.75" customHeight="1" x14ac:dyDescent="0.25">
      <c r="A31" s="136" t="s">
        <v>124</v>
      </c>
      <c r="B31" s="139"/>
      <c r="C31" s="15"/>
      <c r="D31" s="136" t="s">
        <v>488</v>
      </c>
      <c r="E31" s="136" t="s">
        <v>89</v>
      </c>
      <c r="F31" s="136" t="s">
        <v>408</v>
      </c>
      <c r="G31" s="136" t="s">
        <v>527</v>
      </c>
      <c r="H31" s="14"/>
      <c r="I31" s="52"/>
      <c r="J31" s="7"/>
      <c r="K31" s="7"/>
      <c r="L31" s="52"/>
      <c r="M31" s="52"/>
      <c r="N31" s="7"/>
      <c r="O31" s="7"/>
      <c r="P31" s="7"/>
      <c r="Q31" s="7"/>
      <c r="R31" s="367" t="s">
        <v>677</v>
      </c>
      <c r="S31" s="87" t="s">
        <v>491</v>
      </c>
      <c r="T31" s="87" t="s">
        <v>721</v>
      </c>
      <c r="U31" s="8" t="s">
        <v>727</v>
      </c>
      <c r="V31" s="3"/>
    </row>
    <row r="32" spans="1:22" s="1" customFormat="1" ht="35.25" customHeight="1" x14ac:dyDescent="0.25">
      <c r="A32" s="135" t="s">
        <v>329</v>
      </c>
      <c r="B32" s="139"/>
      <c r="C32" s="15"/>
      <c r="D32" s="136" t="s">
        <v>200</v>
      </c>
      <c r="E32" s="136" t="s">
        <v>18</v>
      </c>
      <c r="F32" s="136" t="s">
        <v>176</v>
      </c>
      <c r="G32" s="136"/>
      <c r="H32" s="14"/>
      <c r="I32" s="52"/>
      <c r="J32" s="7"/>
      <c r="K32" s="7"/>
      <c r="L32" s="52"/>
      <c r="M32" s="52"/>
      <c r="N32" s="7"/>
      <c r="O32" s="7"/>
      <c r="P32" s="7"/>
      <c r="Q32" s="7"/>
      <c r="R32" s="43" t="s">
        <v>502</v>
      </c>
      <c r="S32" s="43"/>
      <c r="T32" s="43" t="s">
        <v>718</v>
      </c>
      <c r="U32" s="7" t="s">
        <v>517</v>
      </c>
      <c r="V32" s="3"/>
    </row>
    <row r="33" spans="1:23" s="5" customFormat="1" ht="35.25" customHeight="1" x14ac:dyDescent="0.25">
      <c r="A33" s="136" t="s">
        <v>81</v>
      </c>
      <c r="B33" s="139"/>
      <c r="C33" s="15" t="s">
        <v>447</v>
      </c>
      <c r="D33" s="136" t="s">
        <v>320</v>
      </c>
      <c r="E33" s="136" t="s">
        <v>18</v>
      </c>
      <c r="F33" s="136" t="s">
        <v>176</v>
      </c>
      <c r="G33" s="136"/>
      <c r="H33" s="135"/>
      <c r="I33" s="140"/>
      <c r="J33" s="134"/>
      <c r="K33" s="134"/>
      <c r="L33" s="140"/>
      <c r="M33" s="140"/>
      <c r="N33" s="134"/>
      <c r="O33" s="134"/>
      <c r="P33" s="134"/>
      <c r="Q33" s="134"/>
      <c r="R33" s="46"/>
      <c r="S33" s="46"/>
      <c r="T33" s="43" t="s">
        <v>718</v>
      </c>
      <c r="U33" s="134" t="s">
        <v>406</v>
      </c>
      <c r="V33" s="3"/>
    </row>
    <row r="34" spans="1:23" s="5" customFormat="1" ht="63.75" customHeight="1" x14ac:dyDescent="0.25">
      <c r="A34" s="135" t="s">
        <v>330</v>
      </c>
      <c r="B34" s="139"/>
      <c r="C34" s="15"/>
      <c r="D34" s="135" t="s">
        <v>198</v>
      </c>
      <c r="E34" s="136" t="s">
        <v>18</v>
      </c>
      <c r="F34" s="136" t="s">
        <v>176</v>
      </c>
      <c r="G34" s="136" t="s">
        <v>323</v>
      </c>
      <c r="H34" s="135"/>
      <c r="I34" s="140"/>
      <c r="J34" s="134"/>
      <c r="K34" s="134"/>
      <c r="L34" s="140"/>
      <c r="M34" s="140"/>
      <c r="N34" s="134"/>
      <c r="O34" s="134"/>
      <c r="P34" s="134"/>
      <c r="Q34" s="134"/>
      <c r="R34" s="46"/>
      <c r="S34" s="46"/>
      <c r="T34" s="43" t="s">
        <v>718</v>
      </c>
      <c r="U34" s="134" t="s">
        <v>321</v>
      </c>
      <c r="V34" s="3"/>
    </row>
    <row r="35" spans="1:23" s="98" customFormat="1" x14ac:dyDescent="0.25">
      <c r="A35" s="99"/>
      <c r="B35" s="235"/>
      <c r="C35" s="250"/>
      <c r="D35" s="236"/>
      <c r="E35" s="237"/>
      <c r="F35" s="237"/>
      <c r="G35" s="238"/>
      <c r="H35" s="238"/>
      <c r="I35" s="239"/>
      <c r="J35" s="236"/>
      <c r="K35" s="236"/>
      <c r="L35" s="236"/>
      <c r="M35" s="236"/>
      <c r="N35" s="236"/>
      <c r="O35" s="236"/>
      <c r="P35" s="236"/>
      <c r="Q35" s="236"/>
      <c r="R35" s="240"/>
      <c r="S35" s="240"/>
      <c r="T35" s="240"/>
      <c r="U35" s="241"/>
      <c r="V35" s="242"/>
    </row>
    <row r="36" spans="1:23" s="1" customFormat="1" ht="90.75" customHeight="1" x14ac:dyDescent="0.25">
      <c r="A36" s="17" t="s">
        <v>350</v>
      </c>
      <c r="B36" s="41" t="s">
        <v>114</v>
      </c>
      <c r="C36" s="230" t="s">
        <v>456</v>
      </c>
      <c r="D36" s="17" t="s">
        <v>405</v>
      </c>
      <c r="E36" s="17" t="s">
        <v>122</v>
      </c>
      <c r="F36" s="17" t="s">
        <v>176</v>
      </c>
      <c r="G36" s="17" t="s">
        <v>349</v>
      </c>
      <c r="H36" s="12" t="s">
        <v>80</v>
      </c>
      <c r="I36" s="62" t="s">
        <v>80</v>
      </c>
      <c r="J36" s="63" t="s">
        <v>80</v>
      </c>
      <c r="K36" s="63" t="s">
        <v>80</v>
      </c>
      <c r="L36" s="53">
        <v>110000</v>
      </c>
      <c r="M36" s="62">
        <v>54750</v>
      </c>
      <c r="N36" s="63" t="s">
        <v>80</v>
      </c>
      <c r="O36" s="62" t="s">
        <v>80</v>
      </c>
      <c r="P36" s="53">
        <f>L36-M36</f>
        <v>55250</v>
      </c>
      <c r="Q36" s="53"/>
      <c r="R36" s="45" t="s">
        <v>502</v>
      </c>
      <c r="S36" s="228" t="s">
        <v>512</v>
      </c>
      <c r="T36" s="45" t="s">
        <v>743</v>
      </c>
      <c r="U36" s="8" t="s">
        <v>668</v>
      </c>
      <c r="V36" s="3"/>
    </row>
    <row r="37" spans="1:23" s="1" customFormat="1" ht="57.75" customHeight="1" x14ac:dyDescent="0.25">
      <c r="A37" s="136" t="s">
        <v>350</v>
      </c>
      <c r="B37" s="40"/>
      <c r="C37" s="226" t="s">
        <v>475</v>
      </c>
      <c r="D37" s="136" t="s">
        <v>409</v>
      </c>
      <c r="E37" s="136" t="s">
        <v>14</v>
      </c>
      <c r="F37" s="136" t="s">
        <v>176</v>
      </c>
      <c r="G37" s="136" t="s">
        <v>473</v>
      </c>
      <c r="H37" s="14"/>
      <c r="I37" s="61"/>
      <c r="J37" s="60"/>
      <c r="K37" s="60"/>
      <c r="L37" s="52"/>
      <c r="M37" s="61"/>
      <c r="N37" s="60"/>
      <c r="O37" s="61"/>
      <c r="P37" s="52"/>
      <c r="Q37" s="52"/>
      <c r="R37" s="87" t="s">
        <v>513</v>
      </c>
      <c r="S37" s="87" t="s">
        <v>449</v>
      </c>
      <c r="T37" s="87" t="s">
        <v>743</v>
      </c>
      <c r="U37" s="8" t="s">
        <v>514</v>
      </c>
      <c r="V37" s="3"/>
    </row>
    <row r="38" spans="1:23" s="304" customFormat="1" ht="33.75" customHeight="1" x14ac:dyDescent="0.25">
      <c r="A38" s="293" t="s">
        <v>753</v>
      </c>
      <c r="B38" s="294"/>
      <c r="C38" s="295"/>
      <c r="D38" s="296"/>
      <c r="E38" s="296"/>
      <c r="F38" s="296"/>
      <c r="G38" s="296"/>
      <c r="H38" s="295"/>
      <c r="I38" s="297"/>
      <c r="J38" s="298"/>
      <c r="K38" s="298"/>
      <c r="L38" s="299"/>
      <c r="M38" s="297"/>
      <c r="N38" s="300"/>
      <c r="O38" s="297"/>
      <c r="P38" s="299"/>
      <c r="Q38" s="299"/>
      <c r="R38" s="301"/>
      <c r="S38" s="301"/>
      <c r="T38" s="301"/>
      <c r="U38" s="302"/>
      <c r="V38" s="303"/>
    </row>
    <row r="39" spans="1:23" s="1" customFormat="1" ht="63.75" customHeight="1" x14ac:dyDescent="0.25">
      <c r="A39" s="136" t="s">
        <v>96</v>
      </c>
      <c r="B39" s="139"/>
      <c r="C39" s="15"/>
      <c r="D39" s="136" t="s">
        <v>506</v>
      </c>
      <c r="E39" s="136" t="s">
        <v>27</v>
      </c>
      <c r="F39" s="136" t="s">
        <v>408</v>
      </c>
      <c r="G39" s="136" t="s">
        <v>505</v>
      </c>
      <c r="H39" s="14"/>
      <c r="I39" s="52"/>
      <c r="J39" s="7"/>
      <c r="K39" s="7"/>
      <c r="L39" s="52"/>
      <c r="M39" s="52"/>
      <c r="N39" s="7"/>
      <c r="O39" s="7"/>
      <c r="P39" s="7"/>
      <c r="Q39" s="7"/>
      <c r="R39" s="87" t="s">
        <v>502</v>
      </c>
      <c r="S39" s="243" t="s">
        <v>504</v>
      </c>
      <c r="T39" s="87" t="s">
        <v>721</v>
      </c>
      <c r="U39" s="8" t="s">
        <v>723</v>
      </c>
      <c r="V39" s="3"/>
    </row>
    <row r="40" spans="1:23" s="304" customFormat="1" ht="33.75" customHeight="1" x14ac:dyDescent="0.25">
      <c r="A40" s="293" t="s">
        <v>440</v>
      </c>
      <c r="B40" s="294"/>
      <c r="C40" s="295"/>
      <c r="D40" s="296"/>
      <c r="E40" s="296"/>
      <c r="F40" s="296"/>
      <c r="G40" s="296"/>
      <c r="H40" s="295"/>
      <c r="I40" s="297"/>
      <c r="J40" s="298"/>
      <c r="K40" s="298"/>
      <c r="L40" s="299"/>
      <c r="M40" s="297"/>
      <c r="N40" s="300"/>
      <c r="O40" s="297"/>
      <c r="P40" s="299"/>
      <c r="Q40" s="299"/>
      <c r="R40" s="301"/>
      <c r="S40" s="301"/>
      <c r="T40" s="301"/>
      <c r="U40" s="302"/>
      <c r="V40" s="303"/>
    </row>
    <row r="41" spans="1:23" s="1" customFormat="1" ht="60.75" customHeight="1" x14ac:dyDescent="0.25">
      <c r="A41" s="135"/>
      <c r="B41" s="139"/>
      <c r="C41" s="15"/>
      <c r="D41" s="136" t="s">
        <v>181</v>
      </c>
      <c r="E41" s="136" t="s">
        <v>36</v>
      </c>
      <c r="F41" s="136"/>
      <c r="G41" s="136"/>
      <c r="H41" s="14"/>
      <c r="I41" s="52"/>
      <c r="J41" s="7"/>
      <c r="K41" s="7"/>
      <c r="L41" s="52"/>
      <c r="M41" s="52"/>
      <c r="N41" s="7"/>
      <c r="O41" s="7"/>
      <c r="P41" s="7"/>
      <c r="Q41" s="7"/>
      <c r="R41" s="87"/>
      <c r="S41" s="87"/>
      <c r="T41" s="87"/>
      <c r="U41" s="8" t="s">
        <v>246</v>
      </c>
      <c r="V41" s="3"/>
    </row>
    <row r="42" spans="1:23" s="1" customFormat="1" ht="59.25" customHeight="1" x14ac:dyDescent="0.25">
      <c r="A42" s="135"/>
      <c r="B42" s="139"/>
      <c r="C42" s="15"/>
      <c r="D42" s="136" t="s">
        <v>182</v>
      </c>
      <c r="E42" s="136" t="s">
        <v>36</v>
      </c>
      <c r="F42" s="136"/>
      <c r="G42" s="136"/>
      <c r="H42" s="14"/>
      <c r="I42" s="52"/>
      <c r="J42" s="7"/>
      <c r="K42" s="7"/>
      <c r="L42" s="52"/>
      <c r="M42" s="52"/>
      <c r="N42" s="7"/>
      <c r="O42" s="7"/>
      <c r="P42" s="7"/>
      <c r="Q42" s="7"/>
      <c r="R42" s="87"/>
      <c r="S42" s="87"/>
      <c r="T42" s="87"/>
      <c r="U42" s="8" t="s">
        <v>248</v>
      </c>
      <c r="V42" s="3"/>
    </row>
    <row r="43" spans="1:23" s="1" customFormat="1" ht="51.75" customHeight="1" x14ac:dyDescent="0.25">
      <c r="A43" s="135"/>
      <c r="B43" s="139"/>
      <c r="C43" s="15"/>
      <c r="D43" s="136" t="s">
        <v>185</v>
      </c>
      <c r="E43" s="136" t="s">
        <v>36</v>
      </c>
      <c r="F43" s="136"/>
      <c r="G43" s="136"/>
      <c r="H43" s="14"/>
      <c r="I43" s="52"/>
      <c r="J43" s="7"/>
      <c r="K43" s="7"/>
      <c r="L43" s="52"/>
      <c r="M43" s="52"/>
      <c r="N43" s="7"/>
      <c r="O43" s="7"/>
      <c r="P43" s="7"/>
      <c r="Q43" s="7"/>
      <c r="R43" s="87"/>
      <c r="S43" s="87"/>
      <c r="T43" s="87"/>
      <c r="U43" s="8" t="s">
        <v>249</v>
      </c>
      <c r="V43" s="3"/>
    </row>
    <row r="44" spans="1:23" s="1" customFormat="1" ht="31.5" customHeight="1" x14ac:dyDescent="0.25">
      <c r="A44" s="135"/>
      <c r="B44" s="139"/>
      <c r="C44" s="15"/>
      <c r="D44" s="136" t="s">
        <v>189</v>
      </c>
      <c r="E44" s="136" t="s">
        <v>36</v>
      </c>
      <c r="F44" s="136"/>
      <c r="G44" s="136"/>
      <c r="H44" s="14"/>
      <c r="I44" s="52"/>
      <c r="J44" s="7"/>
      <c r="K44" s="7"/>
      <c r="L44" s="52"/>
      <c r="M44" s="52"/>
      <c r="N44" s="7"/>
      <c r="O44" s="7"/>
      <c r="P44" s="7"/>
      <c r="Q44" s="7"/>
      <c r="R44" s="87"/>
      <c r="S44" s="87"/>
      <c r="T44" s="87"/>
      <c r="U44" s="8" t="s">
        <v>250</v>
      </c>
      <c r="V44" s="47"/>
    </row>
    <row r="45" spans="1:23" ht="31.5" customHeight="1" x14ac:dyDescent="0.25">
      <c r="A45" s="135"/>
      <c r="B45" s="139"/>
      <c r="C45" s="15"/>
      <c r="D45" s="136" t="s">
        <v>252</v>
      </c>
      <c r="E45" s="136" t="s">
        <v>36</v>
      </c>
      <c r="F45" s="136"/>
      <c r="G45" s="136"/>
      <c r="H45" s="14"/>
      <c r="I45" s="52"/>
      <c r="J45" s="7"/>
      <c r="K45" s="7"/>
      <c r="L45" s="52"/>
      <c r="M45" s="52"/>
      <c r="N45" s="7"/>
      <c r="O45" s="7"/>
      <c r="P45" s="7"/>
      <c r="Q45" s="69">
        <v>0.1</v>
      </c>
      <c r="R45" s="87"/>
      <c r="S45" s="87"/>
      <c r="T45" s="87"/>
      <c r="U45" s="8" t="s">
        <v>253</v>
      </c>
      <c r="V45" s="47"/>
      <c r="W45" s="51"/>
    </row>
    <row r="46" spans="1:23" ht="29.25" customHeight="1" x14ac:dyDescent="0.25">
      <c r="A46" s="135" t="s">
        <v>254</v>
      </c>
      <c r="B46" s="139"/>
      <c r="C46" s="15"/>
      <c r="D46" s="136" t="s">
        <v>255</v>
      </c>
      <c r="E46" s="136" t="s">
        <v>36</v>
      </c>
      <c r="F46" s="136"/>
      <c r="G46" s="136"/>
      <c r="H46" s="14"/>
      <c r="I46" s="52"/>
      <c r="J46" s="7"/>
      <c r="K46" s="7"/>
      <c r="L46" s="52"/>
      <c r="M46" s="52"/>
      <c r="N46" s="7"/>
      <c r="O46" s="7"/>
      <c r="P46" s="7"/>
      <c r="Q46" s="69">
        <v>0.5</v>
      </c>
      <c r="R46" s="87"/>
      <c r="S46" s="87"/>
      <c r="T46" s="87"/>
      <c r="U46" s="8" t="s">
        <v>256</v>
      </c>
      <c r="V46" s="3"/>
      <c r="W46" s="51"/>
    </row>
    <row r="47" spans="1:23" s="1" customFormat="1" ht="30" customHeight="1" x14ac:dyDescent="0.25">
      <c r="A47" s="135" t="s">
        <v>281</v>
      </c>
      <c r="B47" s="139"/>
      <c r="C47" s="15"/>
      <c r="D47" s="136" t="s">
        <v>190</v>
      </c>
      <c r="E47" s="136" t="s">
        <v>36</v>
      </c>
      <c r="F47" s="136"/>
      <c r="G47" s="136"/>
      <c r="H47" s="14"/>
      <c r="I47" s="52"/>
      <c r="J47" s="7"/>
      <c r="K47" s="7"/>
      <c r="L47" s="52"/>
      <c r="M47" s="52"/>
      <c r="N47" s="7"/>
      <c r="O47" s="7"/>
      <c r="P47" s="7"/>
      <c r="Q47" s="7"/>
      <c r="R47" s="87"/>
      <c r="S47" s="87"/>
      <c r="T47" s="87"/>
      <c r="U47" s="8" t="s">
        <v>251</v>
      </c>
      <c r="V47" s="47"/>
    </row>
    <row r="48" spans="1:23" ht="54" customHeight="1" x14ac:dyDescent="0.25">
      <c r="A48" s="135"/>
      <c r="B48" s="139"/>
      <c r="C48" s="15"/>
      <c r="D48" s="136" t="s">
        <v>257</v>
      </c>
      <c r="E48" s="136" t="s">
        <v>36</v>
      </c>
      <c r="F48" s="136"/>
      <c r="G48" s="136"/>
      <c r="H48" s="14"/>
      <c r="I48" s="52"/>
      <c r="J48" s="7"/>
      <c r="K48" s="7"/>
      <c r="L48" s="52"/>
      <c r="M48" s="52"/>
      <c r="N48" s="7"/>
      <c r="O48" s="7"/>
      <c r="P48" s="7"/>
      <c r="Q48" s="69">
        <v>0.1</v>
      </c>
      <c r="R48" s="87"/>
      <c r="S48" s="87"/>
      <c r="T48" s="87"/>
      <c r="U48" s="8" t="s">
        <v>258</v>
      </c>
      <c r="V48" s="3"/>
      <c r="W48" s="51"/>
    </row>
    <row r="49" spans="1:22" s="1" customFormat="1" ht="29.25" customHeight="1" x14ac:dyDescent="0.25">
      <c r="A49" s="135" t="s">
        <v>81</v>
      </c>
      <c r="B49" s="139"/>
      <c r="C49" s="15"/>
      <c r="D49" s="136" t="s">
        <v>82</v>
      </c>
      <c r="E49" s="136" t="s">
        <v>18</v>
      </c>
      <c r="F49" s="136"/>
      <c r="G49" s="136"/>
      <c r="H49" s="14"/>
      <c r="I49" s="61"/>
      <c r="J49" s="60"/>
      <c r="K49" s="60"/>
      <c r="L49" s="52"/>
      <c r="M49" s="61"/>
      <c r="N49" s="60"/>
      <c r="O49" s="61"/>
      <c r="P49" s="52"/>
      <c r="Q49" s="7"/>
      <c r="R49" s="43"/>
      <c r="S49" s="43"/>
      <c r="T49" s="43"/>
      <c r="U49" s="7"/>
      <c r="V49" s="3"/>
    </row>
    <row r="50" spans="1:22" s="1" customFormat="1" ht="45.75" customHeight="1" x14ac:dyDescent="0.25">
      <c r="A50" s="136" t="s">
        <v>76</v>
      </c>
      <c r="B50" s="40" t="s">
        <v>111</v>
      </c>
      <c r="C50" s="226"/>
      <c r="D50" s="136" t="s">
        <v>77</v>
      </c>
      <c r="E50" s="136" t="s">
        <v>18</v>
      </c>
      <c r="F50" s="234"/>
      <c r="G50" s="234" t="s">
        <v>127</v>
      </c>
      <c r="H50" s="14"/>
      <c r="I50" s="52"/>
      <c r="J50" s="7"/>
      <c r="K50" s="52"/>
      <c r="L50" s="52"/>
      <c r="M50" s="52"/>
      <c r="N50" s="7"/>
      <c r="O50" s="52"/>
      <c r="P50" s="52"/>
      <c r="Q50" s="7"/>
      <c r="R50" s="43"/>
      <c r="S50" s="43"/>
      <c r="T50" s="43"/>
      <c r="U50" s="8"/>
      <c r="V50" s="3"/>
    </row>
    <row r="51" spans="1:22" s="5" customFormat="1" ht="48.75" customHeight="1" x14ac:dyDescent="0.25">
      <c r="A51" s="136" t="s">
        <v>126</v>
      </c>
      <c r="B51" s="40" t="s">
        <v>111</v>
      </c>
      <c r="C51" s="226"/>
      <c r="D51" s="136" t="s">
        <v>173</v>
      </c>
      <c r="E51" s="136" t="s">
        <v>18</v>
      </c>
      <c r="F51" s="234"/>
      <c r="G51" s="234" t="s">
        <v>128</v>
      </c>
      <c r="H51" s="135"/>
      <c r="I51" s="140"/>
      <c r="J51" s="134"/>
      <c r="K51" s="134"/>
      <c r="L51" s="134"/>
      <c r="M51" s="140"/>
      <c r="N51" s="134"/>
      <c r="O51" s="140"/>
      <c r="P51" s="140"/>
      <c r="Q51" s="134"/>
      <c r="R51" s="46"/>
      <c r="S51" s="46"/>
      <c r="T51" s="46"/>
      <c r="U51" s="68"/>
      <c r="V51" s="3"/>
    </row>
    <row r="52" spans="1:22" s="1" customFormat="1" ht="35.25" customHeight="1" x14ac:dyDescent="0.25">
      <c r="A52" s="172"/>
      <c r="B52" s="171"/>
      <c r="C52" s="251"/>
      <c r="D52" s="172" t="s">
        <v>196</v>
      </c>
      <c r="E52" s="173" t="s">
        <v>18</v>
      </c>
      <c r="F52" s="173"/>
      <c r="G52" s="173"/>
      <c r="H52" s="174"/>
      <c r="I52" s="175"/>
      <c r="J52" s="176"/>
      <c r="K52" s="176"/>
      <c r="L52" s="175"/>
      <c r="M52" s="175"/>
      <c r="N52" s="176"/>
      <c r="O52" s="176"/>
      <c r="P52" s="176"/>
      <c r="Q52" s="176"/>
      <c r="R52" s="177"/>
      <c r="S52" s="177"/>
      <c r="T52" s="177"/>
      <c r="U52" s="176"/>
      <c r="V52" s="13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9"/>
  <sheetViews>
    <sheetView zoomScale="80" zoomScaleNormal="80" workbookViewId="0">
      <pane xSplit="3" ySplit="3" topLeftCell="D4" activePane="bottomRight" state="frozen"/>
      <selection pane="topRight" activeCell="D1" sqref="D1"/>
      <selection pane="bottomLeft" activeCell="A4" sqref="A4"/>
      <selection pane="bottomRight" activeCell="C54" sqref="C54"/>
    </sheetView>
  </sheetViews>
  <sheetFormatPr defaultColWidth="9.140625" defaultRowHeight="15" x14ac:dyDescent="0.25"/>
  <cols>
    <col min="1" max="1" width="10.5703125" style="180" customWidth="1"/>
    <col min="2" max="2" width="7.5703125" style="36" hidden="1" customWidth="1"/>
    <col min="3" max="3" width="26.42578125" style="1" customWidth="1"/>
    <col min="4" max="4" width="12.5703125" style="2" customWidth="1"/>
    <col min="5" max="5" width="9.42578125" style="6" customWidth="1"/>
    <col min="6" max="6" width="11.140625" style="1" customWidth="1"/>
    <col min="7" max="7" width="31" style="1" customWidth="1"/>
    <col min="8" max="8" width="6.7109375" style="1" hidden="1" customWidth="1"/>
    <col min="9" max="9" width="12.5703125" style="1" hidden="1" customWidth="1"/>
    <col min="10" max="10" width="10" style="1" hidden="1" customWidth="1"/>
    <col min="11" max="11" width="10.5703125" style="1" hidden="1" customWidth="1"/>
    <col min="12" max="12" width="11.28515625" style="1" hidden="1" customWidth="1"/>
    <col min="13" max="13" width="11.85546875" style="1" hidden="1" customWidth="1"/>
    <col min="14" max="14" width="12.28515625" style="1" hidden="1" customWidth="1"/>
    <col min="15" max="15" width="10.85546875" style="1" hidden="1" customWidth="1"/>
    <col min="16" max="16" width="15.7109375" style="1" hidden="1" customWidth="1"/>
    <col min="17" max="17" width="14.7109375" style="180" customWidth="1"/>
    <col min="18" max="18" width="11.28515625" style="1" customWidth="1"/>
    <col min="19" max="19" width="8" style="1" hidden="1" customWidth="1"/>
    <col min="20" max="20" width="10.7109375" style="44" customWidth="1"/>
    <col min="21" max="21" width="69.140625" style="1" customWidth="1"/>
    <col min="22" max="22" width="64.28515625" style="5" customWidth="1"/>
    <col min="23" max="16384" width="9.140625" style="1"/>
  </cols>
  <sheetData>
    <row r="1" spans="1:22" ht="21" x14ac:dyDescent="0.3">
      <c r="A1" s="214" t="s">
        <v>411</v>
      </c>
      <c r="B1" s="214"/>
      <c r="C1" s="214"/>
      <c r="D1" s="214"/>
      <c r="E1" s="214"/>
      <c r="F1" s="214"/>
      <c r="V1" s="128"/>
    </row>
    <row r="2" spans="1:22" thickBot="1" x14ac:dyDescent="0.35">
      <c r="V2" s="128"/>
    </row>
    <row r="3" spans="1:22" ht="45" customHeight="1" thickBot="1" x14ac:dyDescent="0.35">
      <c r="A3" s="25" t="s">
        <v>0</v>
      </c>
      <c r="B3" s="37" t="s">
        <v>116</v>
      </c>
      <c r="C3" s="26" t="s">
        <v>1</v>
      </c>
      <c r="D3" s="26" t="s">
        <v>2</v>
      </c>
      <c r="E3" s="28" t="s">
        <v>3</v>
      </c>
      <c r="F3" s="26" t="s">
        <v>15</v>
      </c>
      <c r="G3" s="26" t="s">
        <v>4</v>
      </c>
      <c r="H3" s="27" t="s">
        <v>5</v>
      </c>
      <c r="I3" s="27" t="s">
        <v>9</v>
      </c>
      <c r="J3" s="27" t="s">
        <v>119</v>
      </c>
      <c r="K3" s="27" t="s">
        <v>10</v>
      </c>
      <c r="L3" s="27" t="s">
        <v>120</v>
      </c>
      <c r="M3" s="27" t="s">
        <v>11</v>
      </c>
      <c r="N3" s="27" t="s">
        <v>12</v>
      </c>
      <c r="O3" s="27" t="s">
        <v>113</v>
      </c>
      <c r="P3" s="27" t="s">
        <v>6</v>
      </c>
      <c r="Q3" s="27" t="s">
        <v>398</v>
      </c>
      <c r="R3" s="26" t="s">
        <v>261</v>
      </c>
      <c r="S3" s="26" t="s">
        <v>13</v>
      </c>
      <c r="T3" s="42" t="s">
        <v>7</v>
      </c>
      <c r="U3" s="74" t="s">
        <v>8</v>
      </c>
      <c r="V3" s="129" t="s">
        <v>145</v>
      </c>
    </row>
    <row r="4" spans="1:22" ht="75" customHeight="1" x14ac:dyDescent="0.3">
      <c r="A4" s="14" t="s">
        <v>28</v>
      </c>
      <c r="B4" s="38" t="s">
        <v>111</v>
      </c>
      <c r="C4" s="14" t="s">
        <v>29</v>
      </c>
      <c r="D4" s="34" t="s">
        <v>305</v>
      </c>
      <c r="E4" s="30">
        <v>33.6</v>
      </c>
      <c r="F4" s="14" t="s">
        <v>19</v>
      </c>
      <c r="G4" s="19" t="s">
        <v>30</v>
      </c>
      <c r="H4" s="14"/>
      <c r="I4" s="52"/>
      <c r="J4" s="22"/>
      <c r="K4" s="52"/>
      <c r="L4" s="52"/>
      <c r="M4" s="52"/>
      <c r="N4" s="7"/>
      <c r="O4" s="52"/>
      <c r="P4" s="53"/>
      <c r="Q4" s="155" t="s">
        <v>399</v>
      </c>
      <c r="R4" s="260" t="s">
        <v>112</v>
      </c>
      <c r="S4" s="60"/>
      <c r="T4" s="43" t="s">
        <v>689</v>
      </c>
      <c r="U4" s="19" t="s">
        <v>691</v>
      </c>
      <c r="V4" s="130" t="s">
        <v>671</v>
      </c>
    </row>
    <row r="5" spans="1:22" s="5" customFormat="1" ht="84" customHeight="1" x14ac:dyDescent="0.3">
      <c r="A5" s="135" t="s">
        <v>31</v>
      </c>
      <c r="B5" s="139" t="s">
        <v>111</v>
      </c>
      <c r="C5" s="136" t="s">
        <v>566</v>
      </c>
      <c r="D5" s="136" t="s">
        <v>121</v>
      </c>
      <c r="E5" s="138">
        <v>5</v>
      </c>
      <c r="F5" s="135" t="s">
        <v>19</v>
      </c>
      <c r="G5" s="137" t="s">
        <v>565</v>
      </c>
      <c r="H5" s="135"/>
      <c r="I5" s="140"/>
      <c r="J5" s="134"/>
      <c r="K5" s="140"/>
      <c r="L5" s="140"/>
      <c r="M5" s="140"/>
      <c r="N5" s="134"/>
      <c r="O5" s="140"/>
      <c r="P5" s="306"/>
      <c r="Q5" s="307" t="s">
        <v>332</v>
      </c>
      <c r="R5" s="261" t="s">
        <v>698</v>
      </c>
      <c r="S5" s="308" t="s">
        <v>80</v>
      </c>
      <c r="T5" s="46" t="s">
        <v>721</v>
      </c>
      <c r="U5" s="137" t="s">
        <v>731</v>
      </c>
      <c r="V5" s="10"/>
    </row>
    <row r="6" spans="1:22" s="5" customFormat="1" ht="93" customHeight="1" x14ac:dyDescent="0.3">
      <c r="A6" s="135" t="s">
        <v>55</v>
      </c>
      <c r="B6" s="39" t="s">
        <v>111</v>
      </c>
      <c r="C6" s="13" t="s">
        <v>744</v>
      </c>
      <c r="D6" s="16" t="s">
        <v>464</v>
      </c>
      <c r="E6" s="31" t="s">
        <v>80</v>
      </c>
      <c r="F6" s="13" t="s">
        <v>16</v>
      </c>
      <c r="G6" s="20" t="s">
        <v>92</v>
      </c>
      <c r="H6" s="13"/>
      <c r="I6" s="54"/>
      <c r="J6" s="9"/>
      <c r="K6" s="54"/>
      <c r="L6" s="54"/>
      <c r="M6" s="54"/>
      <c r="N6" s="9"/>
      <c r="O6" s="54"/>
      <c r="P6" s="54"/>
      <c r="Q6" s="155" t="s">
        <v>399</v>
      </c>
      <c r="R6" s="261" t="s">
        <v>112</v>
      </c>
      <c r="S6" s="78"/>
      <c r="T6" s="46" t="s">
        <v>743</v>
      </c>
      <c r="U6" s="137" t="s">
        <v>745</v>
      </c>
      <c r="V6" s="127"/>
    </row>
    <row r="7" spans="1:22" s="5" customFormat="1" ht="51.75" customHeight="1" x14ac:dyDescent="0.3">
      <c r="A7" s="135" t="s">
        <v>309</v>
      </c>
      <c r="B7" s="139"/>
      <c r="C7" s="135" t="s">
        <v>294</v>
      </c>
      <c r="D7" s="136" t="s">
        <v>122</v>
      </c>
      <c r="E7" s="138">
        <v>160</v>
      </c>
      <c r="F7" s="135" t="s">
        <v>16</v>
      </c>
      <c r="G7" s="137" t="s">
        <v>295</v>
      </c>
      <c r="H7" s="135"/>
      <c r="I7" s="140"/>
      <c r="J7" s="134"/>
      <c r="K7" s="140"/>
      <c r="L7" s="140"/>
      <c r="M7" s="140"/>
      <c r="N7" s="134"/>
      <c r="O7" s="140"/>
      <c r="P7" s="140"/>
      <c r="Q7" s="155" t="s">
        <v>399</v>
      </c>
      <c r="R7" s="135">
        <v>2017</v>
      </c>
      <c r="S7" s="78"/>
      <c r="T7" s="46" t="s">
        <v>743</v>
      </c>
      <c r="U7" s="137" t="s">
        <v>679</v>
      </c>
      <c r="V7" s="127"/>
    </row>
    <row r="8" spans="1:22" s="5" customFormat="1" ht="45.75" customHeight="1" x14ac:dyDescent="0.3">
      <c r="A8" s="135" t="s">
        <v>310</v>
      </c>
      <c r="B8" s="139"/>
      <c r="C8" s="136" t="s">
        <v>307</v>
      </c>
      <c r="D8" s="136" t="s">
        <v>464</v>
      </c>
      <c r="E8" s="138" t="s">
        <v>311</v>
      </c>
      <c r="F8" s="135" t="s">
        <v>19</v>
      </c>
      <c r="G8" s="137" t="s">
        <v>308</v>
      </c>
      <c r="H8" s="135"/>
      <c r="I8" s="140"/>
      <c r="J8" s="134"/>
      <c r="K8" s="140"/>
      <c r="L8" s="140"/>
      <c r="M8" s="140"/>
      <c r="N8" s="134"/>
      <c r="O8" s="140"/>
      <c r="P8" s="140"/>
      <c r="Q8" s="155" t="s">
        <v>399</v>
      </c>
      <c r="R8" s="135">
        <v>2017</v>
      </c>
      <c r="S8" s="78"/>
      <c r="T8" s="46" t="s">
        <v>743</v>
      </c>
      <c r="U8" s="137" t="s">
        <v>463</v>
      </c>
      <c r="V8" s="127"/>
    </row>
    <row r="9" spans="1:22" s="5" customFormat="1" ht="45.75" customHeight="1" x14ac:dyDescent="0.3">
      <c r="A9" s="135" t="s">
        <v>345</v>
      </c>
      <c r="B9" s="139"/>
      <c r="C9" s="136" t="s">
        <v>551</v>
      </c>
      <c r="D9" s="136" t="s">
        <v>408</v>
      </c>
      <c r="E9" s="138" t="s">
        <v>80</v>
      </c>
      <c r="F9" s="135" t="s">
        <v>19</v>
      </c>
      <c r="G9" s="137" t="s">
        <v>357</v>
      </c>
      <c r="H9" s="135"/>
      <c r="I9" s="140"/>
      <c r="J9" s="134"/>
      <c r="K9" s="140"/>
      <c r="L9" s="140"/>
      <c r="M9" s="140"/>
      <c r="N9" s="134"/>
      <c r="O9" s="140"/>
      <c r="P9" s="140"/>
      <c r="Q9" s="155" t="s">
        <v>399</v>
      </c>
      <c r="R9" s="260" t="s">
        <v>698</v>
      </c>
      <c r="S9" s="78"/>
      <c r="T9" s="46" t="s">
        <v>721</v>
      </c>
      <c r="U9" s="137" t="s">
        <v>732</v>
      </c>
      <c r="V9" s="127"/>
    </row>
    <row r="10" spans="1:22" s="211" customFormat="1" ht="11.25" customHeight="1" x14ac:dyDescent="0.3">
      <c r="A10" s="203"/>
      <c r="B10" s="204"/>
      <c r="C10" s="205"/>
      <c r="D10" s="205"/>
      <c r="E10" s="206"/>
      <c r="F10" s="203"/>
      <c r="G10" s="207"/>
      <c r="H10" s="203"/>
      <c r="I10" s="208"/>
      <c r="J10" s="203"/>
      <c r="K10" s="203"/>
      <c r="L10" s="208"/>
      <c r="M10" s="208"/>
      <c r="N10" s="203"/>
      <c r="O10" s="209"/>
      <c r="P10" s="209"/>
      <c r="Q10" s="209"/>
      <c r="R10" s="203"/>
      <c r="S10" s="203"/>
      <c r="T10" s="210"/>
      <c r="U10" s="207"/>
      <c r="V10" s="205"/>
    </row>
    <row r="11" spans="1:22" ht="57.6" x14ac:dyDescent="0.3">
      <c r="A11" s="14" t="s">
        <v>38</v>
      </c>
      <c r="B11" s="38" t="s">
        <v>111</v>
      </c>
      <c r="C11" s="14" t="s">
        <v>39</v>
      </c>
      <c r="D11" s="34" t="s">
        <v>465</v>
      </c>
      <c r="E11" s="142" t="s">
        <v>277</v>
      </c>
      <c r="F11" s="14" t="s">
        <v>19</v>
      </c>
      <c r="G11" s="19" t="s">
        <v>41</v>
      </c>
      <c r="H11" s="14"/>
      <c r="I11" s="52"/>
      <c r="J11" s="7"/>
      <c r="K11" s="52"/>
      <c r="L11" s="52"/>
      <c r="M11" s="52"/>
      <c r="N11" s="7"/>
      <c r="O11" s="52"/>
      <c r="P11" s="52"/>
      <c r="Q11" s="158" t="s">
        <v>523</v>
      </c>
      <c r="R11" s="136">
        <v>2016</v>
      </c>
      <c r="S11" s="22">
        <v>0.35</v>
      </c>
      <c r="T11" s="46" t="s">
        <v>718</v>
      </c>
      <c r="U11" s="8" t="s">
        <v>710</v>
      </c>
      <c r="V11" s="130" t="s">
        <v>403</v>
      </c>
    </row>
    <row r="12" spans="1:22" ht="44.25" customHeight="1" x14ac:dyDescent="0.25">
      <c r="A12" s="14" t="s">
        <v>42</v>
      </c>
      <c r="B12" s="38" t="s">
        <v>111</v>
      </c>
      <c r="C12" s="34" t="s">
        <v>298</v>
      </c>
      <c r="D12" s="34" t="s">
        <v>138</v>
      </c>
      <c r="E12" s="29">
        <v>108</v>
      </c>
      <c r="F12" s="14" t="s">
        <v>16</v>
      </c>
      <c r="G12" s="19" t="s">
        <v>43</v>
      </c>
      <c r="H12" s="14"/>
      <c r="I12" s="52"/>
      <c r="J12" s="7"/>
      <c r="K12" s="52"/>
      <c r="L12" s="52"/>
      <c r="M12" s="52"/>
      <c r="N12" s="7"/>
      <c r="O12" s="52"/>
      <c r="P12" s="52"/>
      <c r="Q12" s="157" t="s">
        <v>331</v>
      </c>
      <c r="R12" s="34">
        <v>2017</v>
      </c>
      <c r="S12" s="22">
        <v>0.4</v>
      </c>
      <c r="T12" s="46" t="s">
        <v>718</v>
      </c>
      <c r="U12" s="19" t="s">
        <v>388</v>
      </c>
      <c r="V12" s="127"/>
    </row>
    <row r="13" spans="1:22" s="5" customFormat="1" ht="60" x14ac:dyDescent="0.25">
      <c r="A13" s="15" t="s">
        <v>163</v>
      </c>
      <c r="B13" s="39" t="s">
        <v>111</v>
      </c>
      <c r="C13" s="16" t="s">
        <v>157</v>
      </c>
      <c r="D13" s="16" t="s">
        <v>138</v>
      </c>
      <c r="E13" s="31">
        <v>17.600000000000001</v>
      </c>
      <c r="F13" s="16" t="s">
        <v>19</v>
      </c>
      <c r="G13" s="20" t="s">
        <v>158</v>
      </c>
      <c r="H13" s="13"/>
      <c r="I13" s="54"/>
      <c r="J13" s="9"/>
      <c r="K13" s="54"/>
      <c r="L13" s="54"/>
      <c r="M13" s="9"/>
      <c r="N13" s="9"/>
      <c r="O13" s="54"/>
      <c r="P13" s="54"/>
      <c r="Q13" s="179" t="s">
        <v>400</v>
      </c>
      <c r="R13" s="16" t="s">
        <v>227</v>
      </c>
      <c r="S13" s="9"/>
      <c r="T13" s="46" t="s">
        <v>718</v>
      </c>
      <c r="U13" s="77" t="s">
        <v>711</v>
      </c>
      <c r="V13" s="130" t="s">
        <v>458</v>
      </c>
    </row>
    <row r="14" spans="1:22" s="5" customFormat="1" ht="55.5" customHeight="1" x14ac:dyDescent="0.25">
      <c r="A14" s="15" t="s">
        <v>299</v>
      </c>
      <c r="B14" s="139"/>
      <c r="C14" s="136" t="s">
        <v>288</v>
      </c>
      <c r="D14" s="136" t="s">
        <v>138</v>
      </c>
      <c r="E14" s="138">
        <v>21.4</v>
      </c>
      <c r="F14" s="136" t="s">
        <v>19</v>
      </c>
      <c r="G14" s="137" t="s">
        <v>301</v>
      </c>
      <c r="H14" s="135"/>
      <c r="I14" s="140"/>
      <c r="J14" s="134"/>
      <c r="K14" s="140"/>
      <c r="L14" s="140"/>
      <c r="M14" s="134"/>
      <c r="N14" s="134"/>
      <c r="O14" s="140"/>
      <c r="P14" s="140"/>
      <c r="Q14" s="156" t="s">
        <v>331</v>
      </c>
      <c r="R14" s="136">
        <v>2017</v>
      </c>
      <c r="S14" s="134"/>
      <c r="T14" s="46" t="s">
        <v>718</v>
      </c>
      <c r="U14" s="19" t="s">
        <v>389</v>
      </c>
      <c r="V14" s="130"/>
    </row>
    <row r="15" spans="1:22" s="5" customFormat="1" ht="41.25" customHeight="1" x14ac:dyDescent="0.25">
      <c r="A15" s="15" t="s">
        <v>300</v>
      </c>
      <c r="B15" s="139"/>
      <c r="C15" s="136" t="s">
        <v>192</v>
      </c>
      <c r="D15" s="136" t="s">
        <v>138</v>
      </c>
      <c r="E15" s="138">
        <v>143.68</v>
      </c>
      <c r="F15" s="136" t="s">
        <v>16</v>
      </c>
      <c r="G15" s="137" t="s">
        <v>303</v>
      </c>
      <c r="H15" s="135"/>
      <c r="I15" s="140"/>
      <c r="J15" s="134"/>
      <c r="K15" s="140"/>
      <c r="L15" s="140"/>
      <c r="M15" s="134"/>
      <c r="N15" s="134"/>
      <c r="O15" s="140"/>
      <c r="P15" s="140"/>
      <c r="Q15" s="179" t="s">
        <v>523</v>
      </c>
      <c r="R15" s="136" t="s">
        <v>229</v>
      </c>
      <c r="S15" s="134"/>
      <c r="T15" s="46" t="s">
        <v>718</v>
      </c>
      <c r="U15" s="19" t="s">
        <v>702</v>
      </c>
      <c r="V15" s="130"/>
    </row>
    <row r="16" spans="1:22" s="5" customFormat="1" ht="49.5" customHeight="1" x14ac:dyDescent="0.25">
      <c r="A16" s="15" t="s">
        <v>377</v>
      </c>
      <c r="B16" s="139"/>
      <c r="C16" s="136" t="s">
        <v>378</v>
      </c>
      <c r="D16" s="136" t="s">
        <v>138</v>
      </c>
      <c r="E16" s="138">
        <v>5</v>
      </c>
      <c r="F16" s="136" t="s">
        <v>19</v>
      </c>
      <c r="G16" s="137" t="s">
        <v>379</v>
      </c>
      <c r="H16" s="135"/>
      <c r="I16" s="140"/>
      <c r="J16" s="134"/>
      <c r="K16" s="140"/>
      <c r="L16" s="140"/>
      <c r="M16" s="134"/>
      <c r="N16" s="134"/>
      <c r="O16" s="140"/>
      <c r="P16" s="140"/>
      <c r="Q16" s="179" t="s">
        <v>523</v>
      </c>
      <c r="R16" s="135" t="s">
        <v>602</v>
      </c>
      <c r="S16" s="134"/>
      <c r="T16" s="46" t="s">
        <v>718</v>
      </c>
      <c r="U16" s="19" t="s">
        <v>618</v>
      </c>
      <c r="V16" s="130"/>
    </row>
    <row r="17" spans="1:22" s="217" customFormat="1" ht="75" x14ac:dyDescent="0.25">
      <c r="A17" s="15" t="s">
        <v>529</v>
      </c>
      <c r="B17" s="15"/>
      <c r="C17" s="15" t="s">
        <v>519</v>
      </c>
      <c r="D17" s="226" t="s">
        <v>138</v>
      </c>
      <c r="E17" s="267">
        <v>64</v>
      </c>
      <c r="F17" s="15" t="s">
        <v>16</v>
      </c>
      <c r="G17" s="218" t="s">
        <v>516</v>
      </c>
      <c r="H17" s="15"/>
      <c r="I17" s="219"/>
      <c r="J17" s="218"/>
      <c r="K17" s="218"/>
      <c r="L17" s="218"/>
      <c r="M17" s="219"/>
      <c r="N17" s="218"/>
      <c r="O17" s="218"/>
      <c r="P17" s="218"/>
      <c r="Q17" s="15" t="s">
        <v>523</v>
      </c>
      <c r="R17" s="353" t="s">
        <v>115</v>
      </c>
      <c r="S17" s="218"/>
      <c r="T17" s="46" t="s">
        <v>718</v>
      </c>
      <c r="U17" s="265" t="s">
        <v>717</v>
      </c>
    </row>
    <row r="18" spans="1:22" s="98" customFormat="1" ht="12.75" customHeight="1" x14ac:dyDescent="0.25">
      <c r="A18" s="99"/>
      <c r="B18" s="100"/>
      <c r="C18" s="101"/>
      <c r="D18" s="101"/>
      <c r="E18" s="102"/>
      <c r="F18" s="101"/>
      <c r="G18" s="103"/>
      <c r="H18" s="106"/>
      <c r="I18" s="104"/>
      <c r="J18" s="105"/>
      <c r="K18" s="104"/>
      <c r="L18" s="104"/>
      <c r="M18" s="105"/>
      <c r="N18" s="105"/>
      <c r="O18" s="104"/>
      <c r="P18" s="104"/>
      <c r="Q18" s="182"/>
      <c r="R18" s="106"/>
      <c r="S18" s="105"/>
      <c r="T18" s="107"/>
      <c r="U18" s="113"/>
      <c r="V18" s="109"/>
    </row>
    <row r="19" spans="1:22" ht="73.5" customHeight="1" x14ac:dyDescent="0.25">
      <c r="A19" s="14" t="s">
        <v>226</v>
      </c>
      <c r="B19" s="38" t="s">
        <v>111</v>
      </c>
      <c r="C19" s="14" t="s">
        <v>155</v>
      </c>
      <c r="D19" s="34" t="s">
        <v>178</v>
      </c>
      <c r="E19" s="30">
        <v>20</v>
      </c>
      <c r="F19" s="14" t="s">
        <v>19</v>
      </c>
      <c r="G19" s="19" t="s">
        <v>90</v>
      </c>
      <c r="H19" s="14"/>
      <c r="I19" s="52"/>
      <c r="J19" s="7"/>
      <c r="K19" s="52"/>
      <c r="L19" s="52"/>
      <c r="M19" s="52"/>
      <c r="N19" s="7"/>
      <c r="O19" s="52"/>
      <c r="P19" s="52"/>
      <c r="Q19" s="157" t="s">
        <v>337</v>
      </c>
      <c r="R19" s="260" t="s">
        <v>698</v>
      </c>
      <c r="S19" s="7"/>
      <c r="T19" s="43" t="s">
        <v>721</v>
      </c>
      <c r="U19" s="19" t="s">
        <v>733</v>
      </c>
      <c r="V19" s="130" t="s">
        <v>672</v>
      </c>
    </row>
    <row r="20" spans="1:22" ht="60" x14ac:dyDescent="0.25">
      <c r="A20" s="15" t="s">
        <v>94</v>
      </c>
      <c r="B20" s="39" t="s">
        <v>111</v>
      </c>
      <c r="C20" s="16" t="s">
        <v>159</v>
      </c>
      <c r="D20" s="16" t="s">
        <v>89</v>
      </c>
      <c r="E20" s="31">
        <v>320</v>
      </c>
      <c r="F20" s="16" t="s">
        <v>19</v>
      </c>
      <c r="G20" s="20" t="s">
        <v>95</v>
      </c>
      <c r="H20" s="14"/>
      <c r="I20" s="52"/>
      <c r="J20" s="7"/>
      <c r="K20" s="52"/>
      <c r="L20" s="52"/>
      <c r="M20" s="52"/>
      <c r="N20" s="7"/>
      <c r="O20" s="52"/>
      <c r="P20" s="52"/>
      <c r="Q20" s="157" t="s">
        <v>337</v>
      </c>
      <c r="R20" s="14">
        <v>2018</v>
      </c>
      <c r="S20" s="7"/>
      <c r="T20" s="43" t="s">
        <v>721</v>
      </c>
      <c r="U20" s="19" t="s">
        <v>673</v>
      </c>
      <c r="V20" s="127"/>
    </row>
    <row r="21" spans="1:22" ht="86.25" customHeight="1" x14ac:dyDescent="0.25">
      <c r="A21" s="15" t="s">
        <v>384</v>
      </c>
      <c r="B21" s="39" t="s">
        <v>111</v>
      </c>
      <c r="C21" s="16" t="s">
        <v>160</v>
      </c>
      <c r="D21" s="16" t="s">
        <v>89</v>
      </c>
      <c r="E21" s="31">
        <v>240</v>
      </c>
      <c r="F21" s="16" t="s">
        <v>19</v>
      </c>
      <c r="G21" s="20" t="s">
        <v>95</v>
      </c>
      <c r="H21" s="14"/>
      <c r="I21" s="52"/>
      <c r="J21" s="7"/>
      <c r="K21" s="52"/>
      <c r="L21" s="52"/>
      <c r="M21" s="52"/>
      <c r="N21" s="7"/>
      <c r="O21" s="52"/>
      <c r="P21" s="52"/>
      <c r="Q21" s="157" t="s">
        <v>337</v>
      </c>
      <c r="R21" s="34" t="s">
        <v>569</v>
      </c>
      <c r="S21" s="7"/>
      <c r="T21" s="43" t="s">
        <v>721</v>
      </c>
      <c r="U21" s="19" t="s">
        <v>734</v>
      </c>
      <c r="V21" s="127"/>
    </row>
    <row r="22" spans="1:22" ht="75.75" customHeight="1" x14ac:dyDescent="0.25">
      <c r="A22" s="15" t="s">
        <v>385</v>
      </c>
      <c r="B22" s="39"/>
      <c r="C22" s="16" t="s">
        <v>260</v>
      </c>
      <c r="D22" s="16" t="s">
        <v>89</v>
      </c>
      <c r="E22" s="31">
        <v>160</v>
      </c>
      <c r="F22" s="16" t="s">
        <v>19</v>
      </c>
      <c r="G22" s="20" t="s">
        <v>533</v>
      </c>
      <c r="H22" s="14"/>
      <c r="I22" s="52"/>
      <c r="J22" s="7"/>
      <c r="K22" s="52"/>
      <c r="L22" s="52"/>
      <c r="M22" s="52"/>
      <c r="N22" s="7"/>
      <c r="O22" s="52"/>
      <c r="P22" s="52"/>
      <c r="Q22" s="157" t="s">
        <v>625</v>
      </c>
      <c r="R22" s="34" t="s">
        <v>422</v>
      </c>
      <c r="S22" s="7"/>
      <c r="T22" s="43" t="s">
        <v>721</v>
      </c>
      <c r="U22" s="19" t="s">
        <v>735</v>
      </c>
      <c r="V22" s="127"/>
    </row>
    <row r="23" spans="1:22" ht="57" customHeight="1" x14ac:dyDescent="0.25">
      <c r="A23" s="15" t="s">
        <v>94</v>
      </c>
      <c r="B23" s="39" t="s">
        <v>111</v>
      </c>
      <c r="C23" s="16" t="s">
        <v>142</v>
      </c>
      <c r="D23" s="16" t="s">
        <v>89</v>
      </c>
      <c r="E23" s="31">
        <v>26</v>
      </c>
      <c r="F23" s="16" t="s">
        <v>19</v>
      </c>
      <c r="G23" s="20" t="s">
        <v>143</v>
      </c>
      <c r="H23" s="14"/>
      <c r="I23" s="52"/>
      <c r="J23" s="7"/>
      <c r="K23" s="52"/>
      <c r="L23" s="52"/>
      <c r="M23" s="52"/>
      <c r="N23" s="7"/>
      <c r="O23" s="52"/>
      <c r="P23" s="52"/>
      <c r="Q23" s="158" t="s">
        <v>334</v>
      </c>
      <c r="R23" s="14" t="s">
        <v>420</v>
      </c>
      <c r="S23" s="7"/>
      <c r="T23" s="43" t="s">
        <v>721</v>
      </c>
      <c r="U23" s="19" t="s">
        <v>736</v>
      </c>
      <c r="V23" s="127"/>
    </row>
    <row r="24" spans="1:22" ht="61.5" customHeight="1" x14ac:dyDescent="0.25">
      <c r="A24" s="15" t="s">
        <v>339</v>
      </c>
      <c r="B24" s="139"/>
      <c r="C24" s="136" t="s">
        <v>373</v>
      </c>
      <c r="D24" s="136" t="s">
        <v>372</v>
      </c>
      <c r="E24" s="138">
        <v>39</v>
      </c>
      <c r="F24" s="136" t="s">
        <v>26</v>
      </c>
      <c r="G24" s="137" t="s">
        <v>375</v>
      </c>
      <c r="H24" s="14"/>
      <c r="I24" s="52"/>
      <c r="J24" s="7"/>
      <c r="K24" s="52"/>
      <c r="L24" s="52"/>
      <c r="M24" s="52"/>
      <c r="N24" s="7"/>
      <c r="O24" s="52"/>
      <c r="P24" s="52"/>
      <c r="Q24" s="158" t="s">
        <v>610</v>
      </c>
      <c r="R24" s="135" t="s">
        <v>112</v>
      </c>
      <c r="S24" s="7"/>
      <c r="T24" s="46" t="s">
        <v>743</v>
      </c>
      <c r="U24" s="137" t="s">
        <v>746</v>
      </c>
      <c r="V24" s="127"/>
    </row>
    <row r="25" spans="1:22" ht="57" customHeight="1" x14ac:dyDescent="0.25">
      <c r="A25" s="15" t="s">
        <v>339</v>
      </c>
      <c r="B25" s="139"/>
      <c r="C25" s="136" t="s">
        <v>374</v>
      </c>
      <c r="D25" s="136" t="s">
        <v>372</v>
      </c>
      <c r="E25" s="138">
        <v>45</v>
      </c>
      <c r="F25" s="136" t="s">
        <v>26</v>
      </c>
      <c r="G25" s="137" t="s">
        <v>376</v>
      </c>
      <c r="H25" s="14"/>
      <c r="I25" s="52"/>
      <c r="J25" s="7"/>
      <c r="K25" s="52"/>
      <c r="L25" s="52"/>
      <c r="M25" s="52"/>
      <c r="N25" s="7"/>
      <c r="O25" s="52"/>
      <c r="P25" s="52"/>
      <c r="Q25" s="158" t="s">
        <v>610</v>
      </c>
      <c r="R25" s="135" t="s">
        <v>112</v>
      </c>
      <c r="S25" s="7"/>
      <c r="T25" s="46" t="s">
        <v>743</v>
      </c>
      <c r="U25" s="19" t="s">
        <v>747</v>
      </c>
      <c r="V25" s="127"/>
    </row>
    <row r="26" spans="1:22" ht="57" customHeight="1" x14ac:dyDescent="0.25">
      <c r="A26" s="15" t="s">
        <v>685</v>
      </c>
      <c r="B26" s="139"/>
      <c r="C26" s="136" t="s">
        <v>686</v>
      </c>
      <c r="D26" s="136" t="s">
        <v>477</v>
      </c>
      <c r="E26" s="138">
        <v>50</v>
      </c>
      <c r="F26" s="136" t="s">
        <v>19</v>
      </c>
      <c r="G26" s="137" t="s">
        <v>687</v>
      </c>
      <c r="H26" s="14"/>
      <c r="I26" s="52"/>
      <c r="J26" s="7"/>
      <c r="K26" s="52"/>
      <c r="L26" s="52"/>
      <c r="M26" s="52"/>
      <c r="N26" s="7"/>
      <c r="O26" s="52"/>
      <c r="P26" s="52"/>
      <c r="Q26" s="158" t="s">
        <v>337</v>
      </c>
      <c r="R26" s="135">
        <v>2016</v>
      </c>
      <c r="S26" s="7"/>
      <c r="T26" s="46" t="s">
        <v>721</v>
      </c>
      <c r="U26" s="393" t="s">
        <v>737</v>
      </c>
      <c r="V26" s="127"/>
    </row>
    <row r="27" spans="1:22" s="98" customFormat="1" ht="11.25" customHeight="1" x14ac:dyDescent="0.25">
      <c r="A27" s="99"/>
      <c r="B27" s="100"/>
      <c r="C27" s="101"/>
      <c r="D27" s="101"/>
      <c r="E27" s="102"/>
      <c r="F27" s="101"/>
      <c r="G27" s="103"/>
      <c r="H27" s="106"/>
      <c r="I27" s="104"/>
      <c r="J27" s="105"/>
      <c r="K27" s="104"/>
      <c r="L27" s="104"/>
      <c r="M27" s="104"/>
      <c r="N27" s="105"/>
      <c r="O27" s="104"/>
      <c r="P27" s="104"/>
      <c r="Q27" s="182"/>
      <c r="R27" s="106"/>
      <c r="S27" s="105"/>
      <c r="T27" s="107"/>
      <c r="U27" s="103"/>
      <c r="V27" s="105"/>
    </row>
    <row r="28" spans="1:22" ht="60" x14ac:dyDescent="0.25">
      <c r="A28" s="135" t="s">
        <v>175</v>
      </c>
      <c r="B28" s="39" t="s">
        <v>111</v>
      </c>
      <c r="C28" s="16" t="s">
        <v>259</v>
      </c>
      <c r="D28" s="16" t="s">
        <v>176</v>
      </c>
      <c r="E28" s="31" t="s">
        <v>80</v>
      </c>
      <c r="F28" s="13" t="s">
        <v>19</v>
      </c>
      <c r="G28" s="20" t="s">
        <v>177</v>
      </c>
      <c r="H28" s="13"/>
      <c r="I28" s="54"/>
      <c r="J28" s="9"/>
      <c r="K28" s="54"/>
      <c r="L28" s="54"/>
      <c r="M28" s="54"/>
      <c r="N28" s="9"/>
      <c r="O28" s="54"/>
      <c r="P28" s="54"/>
      <c r="Q28" s="156" t="s">
        <v>331</v>
      </c>
      <c r="R28" s="260" t="s">
        <v>530</v>
      </c>
      <c r="S28" s="22"/>
      <c r="T28" s="46" t="s">
        <v>718</v>
      </c>
      <c r="U28" s="366" t="s">
        <v>712</v>
      </c>
      <c r="V28" s="127"/>
    </row>
    <row r="29" spans="1:22" ht="45" x14ac:dyDescent="0.25">
      <c r="A29" s="135" t="s">
        <v>175</v>
      </c>
      <c r="B29" s="139"/>
      <c r="C29" s="136" t="s">
        <v>269</v>
      </c>
      <c r="D29" s="136" t="s">
        <v>176</v>
      </c>
      <c r="E29" s="138" t="s">
        <v>80</v>
      </c>
      <c r="F29" s="135" t="s">
        <v>19</v>
      </c>
      <c r="G29" s="137" t="s">
        <v>270</v>
      </c>
      <c r="H29" s="135"/>
      <c r="I29" s="140"/>
      <c r="J29" s="134"/>
      <c r="K29" s="140"/>
      <c r="L29" s="140"/>
      <c r="M29" s="140"/>
      <c r="N29" s="134"/>
      <c r="O29" s="140"/>
      <c r="P29" s="140"/>
      <c r="Q29" s="156" t="s">
        <v>331</v>
      </c>
      <c r="R29" s="260" t="s">
        <v>115</v>
      </c>
      <c r="S29" s="141"/>
      <c r="T29" s="46" t="s">
        <v>718</v>
      </c>
      <c r="U29" s="77" t="s">
        <v>703</v>
      </c>
      <c r="V29" s="127"/>
    </row>
    <row r="30" spans="1:22" ht="47.25" customHeight="1" x14ac:dyDescent="0.25">
      <c r="A30" s="14" t="s">
        <v>59</v>
      </c>
      <c r="B30" s="38" t="s">
        <v>111</v>
      </c>
      <c r="C30" s="14" t="s">
        <v>60</v>
      </c>
      <c r="D30" s="34" t="s">
        <v>138</v>
      </c>
      <c r="E30" s="29">
        <v>816</v>
      </c>
      <c r="F30" s="14" t="s">
        <v>16</v>
      </c>
      <c r="G30" s="19" t="s">
        <v>61</v>
      </c>
      <c r="H30" s="14"/>
      <c r="I30" s="52"/>
      <c r="J30" s="7"/>
      <c r="K30" s="52"/>
      <c r="L30" s="52"/>
      <c r="M30" s="52"/>
      <c r="N30" s="7"/>
      <c r="O30" s="52"/>
      <c r="P30" s="52"/>
      <c r="Q30" s="157" t="s">
        <v>331</v>
      </c>
      <c r="R30" s="34">
        <v>2017</v>
      </c>
      <c r="S30" s="22">
        <v>0.2</v>
      </c>
      <c r="T30" s="46" t="s">
        <v>718</v>
      </c>
      <c r="U30" s="19" t="s">
        <v>390</v>
      </c>
      <c r="V30" s="127"/>
    </row>
    <row r="31" spans="1:22" ht="75" x14ac:dyDescent="0.25">
      <c r="A31" s="135" t="s">
        <v>136</v>
      </c>
      <c r="B31" s="39" t="s">
        <v>111</v>
      </c>
      <c r="C31" s="13" t="s">
        <v>137</v>
      </c>
      <c r="D31" s="16" t="s">
        <v>138</v>
      </c>
      <c r="E31" s="31">
        <v>72</v>
      </c>
      <c r="F31" s="13" t="s">
        <v>19</v>
      </c>
      <c r="G31" s="20" t="s">
        <v>412</v>
      </c>
      <c r="H31" s="13"/>
      <c r="I31" s="54"/>
      <c r="J31" s="9"/>
      <c r="K31" s="54"/>
      <c r="L31" s="54"/>
      <c r="M31" s="54"/>
      <c r="N31" s="9"/>
      <c r="O31" s="54"/>
      <c r="P31" s="54"/>
      <c r="Q31" s="156" t="s">
        <v>331</v>
      </c>
      <c r="R31" s="16" t="s">
        <v>227</v>
      </c>
      <c r="S31" s="22"/>
      <c r="T31" s="46" t="s">
        <v>718</v>
      </c>
      <c r="U31" s="19" t="s">
        <v>719</v>
      </c>
      <c r="V31" s="130" t="s">
        <v>524</v>
      </c>
    </row>
    <row r="32" spans="1:22" ht="48" customHeight="1" x14ac:dyDescent="0.25">
      <c r="A32" s="135" t="s">
        <v>415</v>
      </c>
      <c r="B32" s="139"/>
      <c r="C32" s="136" t="s">
        <v>383</v>
      </c>
      <c r="D32" s="136" t="s">
        <v>413</v>
      </c>
      <c r="E32" s="138">
        <v>322</v>
      </c>
      <c r="F32" s="135" t="s">
        <v>19</v>
      </c>
      <c r="G32" s="137" t="s">
        <v>395</v>
      </c>
      <c r="H32" s="135"/>
      <c r="I32" s="140"/>
      <c r="J32" s="134"/>
      <c r="K32" s="140"/>
      <c r="L32" s="140"/>
      <c r="M32" s="140"/>
      <c r="N32" s="134"/>
      <c r="O32" s="140"/>
      <c r="P32" s="140"/>
      <c r="Q32" s="156" t="s">
        <v>331</v>
      </c>
      <c r="R32" s="261" t="s">
        <v>115</v>
      </c>
      <c r="S32" s="22"/>
      <c r="T32" s="46" t="s">
        <v>718</v>
      </c>
      <c r="U32" s="76" t="s">
        <v>414</v>
      </c>
      <c r="V32" s="130"/>
    </row>
    <row r="33" spans="1:23" s="98" customFormat="1" ht="12" customHeight="1" x14ac:dyDescent="0.25">
      <c r="A33" s="106"/>
      <c r="B33" s="100"/>
      <c r="C33" s="101"/>
      <c r="D33" s="101"/>
      <c r="E33" s="102"/>
      <c r="F33" s="106"/>
      <c r="G33" s="103"/>
      <c r="H33" s="106"/>
      <c r="I33" s="104"/>
      <c r="J33" s="105"/>
      <c r="K33" s="104"/>
      <c r="L33" s="104"/>
      <c r="M33" s="104"/>
      <c r="N33" s="105"/>
      <c r="O33" s="104"/>
      <c r="P33" s="104"/>
      <c r="Q33" s="182"/>
      <c r="R33" s="106"/>
      <c r="S33" s="108"/>
      <c r="T33" s="107"/>
      <c r="U33" s="113"/>
      <c r="V33" s="105"/>
    </row>
    <row r="34" spans="1:23" s="5" customFormat="1" ht="45" x14ac:dyDescent="0.25">
      <c r="A34" s="135" t="s">
        <v>325</v>
      </c>
      <c r="B34" s="139"/>
      <c r="C34" s="136" t="s">
        <v>326</v>
      </c>
      <c r="D34" s="136" t="s">
        <v>86</v>
      </c>
      <c r="E34" s="138" t="s">
        <v>80</v>
      </c>
      <c r="F34" s="135" t="s">
        <v>80</v>
      </c>
      <c r="G34" s="137"/>
      <c r="H34" s="135"/>
      <c r="I34" s="140"/>
      <c r="J34" s="134"/>
      <c r="K34" s="140"/>
      <c r="L34" s="140"/>
      <c r="M34" s="140"/>
      <c r="N34" s="134"/>
      <c r="O34" s="140"/>
      <c r="P34" s="140"/>
      <c r="Q34" s="179" t="s">
        <v>332</v>
      </c>
      <c r="R34" s="135" t="s">
        <v>80</v>
      </c>
      <c r="S34" s="141"/>
      <c r="T34" s="46" t="s">
        <v>718</v>
      </c>
      <c r="U34" s="77" t="s">
        <v>619</v>
      </c>
      <c r="V34" s="134" t="s">
        <v>352</v>
      </c>
    </row>
    <row r="35" spans="1:23" s="5" customFormat="1" ht="45" x14ac:dyDescent="0.25">
      <c r="A35" s="135" t="s">
        <v>325</v>
      </c>
      <c r="B35" s="139"/>
      <c r="C35" s="136" t="s">
        <v>327</v>
      </c>
      <c r="D35" s="136" t="s">
        <v>86</v>
      </c>
      <c r="E35" s="138" t="s">
        <v>80</v>
      </c>
      <c r="F35" s="135" t="s">
        <v>80</v>
      </c>
      <c r="G35" s="137"/>
      <c r="H35" s="135"/>
      <c r="I35" s="140"/>
      <c r="J35" s="134"/>
      <c r="K35" s="140"/>
      <c r="L35" s="140"/>
      <c r="M35" s="140"/>
      <c r="N35" s="134"/>
      <c r="O35" s="140"/>
      <c r="P35" s="140"/>
      <c r="Q35" s="179" t="s">
        <v>332</v>
      </c>
      <c r="R35" s="135" t="s">
        <v>80</v>
      </c>
      <c r="S35" s="141"/>
      <c r="T35" s="46" t="s">
        <v>718</v>
      </c>
      <c r="U35" s="77" t="s">
        <v>684</v>
      </c>
      <c r="V35" s="134" t="s">
        <v>352</v>
      </c>
    </row>
    <row r="36" spans="1:23" customFormat="1" ht="45" customHeight="1" x14ac:dyDescent="0.25">
      <c r="A36" s="135" t="s">
        <v>124</v>
      </c>
      <c r="B36" s="38"/>
      <c r="C36" s="135" t="s">
        <v>531</v>
      </c>
      <c r="D36" s="136" t="s">
        <v>89</v>
      </c>
      <c r="E36" s="138">
        <v>80</v>
      </c>
      <c r="F36" s="135" t="s">
        <v>19</v>
      </c>
      <c r="G36" s="137" t="s">
        <v>402</v>
      </c>
      <c r="H36" s="14"/>
      <c r="I36" s="52"/>
      <c r="J36" s="7"/>
      <c r="K36" s="52"/>
      <c r="L36" s="52"/>
      <c r="M36" s="52"/>
      <c r="N36" s="7"/>
      <c r="O36" s="52"/>
      <c r="P36" s="52"/>
      <c r="Q36" s="179" t="s">
        <v>608</v>
      </c>
      <c r="R36" s="34">
        <v>2016</v>
      </c>
      <c r="S36" s="7"/>
      <c r="T36" s="43" t="s">
        <v>721</v>
      </c>
      <c r="U36" s="49" t="s">
        <v>739</v>
      </c>
      <c r="V36" s="132" t="s">
        <v>293</v>
      </c>
      <c r="W36" s="114"/>
    </row>
    <row r="37" spans="1:23" ht="78.75" customHeight="1" x14ac:dyDescent="0.25">
      <c r="A37" s="135" t="s">
        <v>382</v>
      </c>
      <c r="B37" s="139"/>
      <c r="C37" s="135" t="s">
        <v>355</v>
      </c>
      <c r="D37" s="136" t="s">
        <v>89</v>
      </c>
      <c r="E37" s="138">
        <v>20</v>
      </c>
      <c r="F37" s="135" t="s">
        <v>19</v>
      </c>
      <c r="G37" s="137" t="s">
        <v>356</v>
      </c>
      <c r="H37" s="135"/>
      <c r="I37" s="140"/>
      <c r="J37" s="134"/>
      <c r="K37" s="140"/>
      <c r="L37" s="140"/>
      <c r="M37" s="134"/>
      <c r="N37" s="134"/>
      <c r="O37" s="140"/>
      <c r="P37" s="140"/>
      <c r="Q37" s="179" t="s">
        <v>608</v>
      </c>
      <c r="R37" s="136" t="s">
        <v>229</v>
      </c>
      <c r="S37" s="7"/>
      <c r="T37" s="43" t="s">
        <v>721</v>
      </c>
      <c r="U37" s="49" t="s">
        <v>740</v>
      </c>
      <c r="V37" s="148"/>
    </row>
    <row r="38" spans="1:23" s="5" customFormat="1" ht="45.75" customHeight="1" x14ac:dyDescent="0.25">
      <c r="A38" s="135" t="s">
        <v>550</v>
      </c>
      <c r="B38" s="39" t="s">
        <v>111</v>
      </c>
      <c r="C38" s="16" t="s">
        <v>444</v>
      </c>
      <c r="D38" s="16" t="s">
        <v>305</v>
      </c>
      <c r="E38" s="32" t="s">
        <v>80</v>
      </c>
      <c r="F38" s="13" t="s">
        <v>19</v>
      </c>
      <c r="G38" s="21" t="s">
        <v>453</v>
      </c>
      <c r="H38" s="14"/>
      <c r="I38" s="52"/>
      <c r="J38" s="7"/>
      <c r="K38" s="7"/>
      <c r="L38" s="52"/>
      <c r="M38" s="52"/>
      <c r="N38" s="7"/>
      <c r="O38" s="23"/>
      <c r="P38" s="23"/>
      <c r="Q38" s="179" t="s">
        <v>608</v>
      </c>
      <c r="R38" s="135" t="s">
        <v>549</v>
      </c>
      <c r="S38" s="7"/>
      <c r="T38" s="43" t="s">
        <v>670</v>
      </c>
      <c r="U38" s="8" t="s">
        <v>674</v>
      </c>
      <c r="W38" s="1"/>
    </row>
    <row r="39" spans="1:23" ht="52.5" customHeight="1" x14ac:dyDescent="0.25">
      <c r="A39" s="135" t="s">
        <v>219</v>
      </c>
      <c r="B39" s="39" t="s">
        <v>111</v>
      </c>
      <c r="C39" s="13" t="s">
        <v>186</v>
      </c>
      <c r="D39" s="16" t="s">
        <v>315</v>
      </c>
      <c r="E39" s="31">
        <v>150</v>
      </c>
      <c r="F39" s="13" t="s">
        <v>16</v>
      </c>
      <c r="G39" s="21"/>
      <c r="H39" s="13"/>
      <c r="I39" s="54"/>
      <c r="J39" s="9"/>
      <c r="K39" s="54"/>
      <c r="L39" s="54"/>
      <c r="M39" s="9"/>
      <c r="N39" s="9"/>
      <c r="O39" s="54"/>
      <c r="P39" s="54"/>
      <c r="Q39" s="179" t="s">
        <v>335</v>
      </c>
      <c r="R39" s="13"/>
      <c r="S39" s="7"/>
      <c r="T39" s="43"/>
      <c r="U39" s="75" t="s">
        <v>469</v>
      </c>
      <c r="V39" s="127"/>
    </row>
    <row r="40" spans="1:23" ht="48.75" customHeight="1" x14ac:dyDescent="0.25">
      <c r="A40" s="135" t="s">
        <v>220</v>
      </c>
      <c r="B40" s="39" t="s">
        <v>111</v>
      </c>
      <c r="C40" s="13" t="s">
        <v>171</v>
      </c>
      <c r="D40" s="16" t="s">
        <v>315</v>
      </c>
      <c r="E40" s="31">
        <v>100</v>
      </c>
      <c r="F40" s="13" t="s">
        <v>19</v>
      </c>
      <c r="G40" s="21" t="s">
        <v>172</v>
      </c>
      <c r="H40" s="13"/>
      <c r="I40" s="54"/>
      <c r="J40" s="9"/>
      <c r="K40" s="54"/>
      <c r="L40" s="54"/>
      <c r="M40" s="9"/>
      <c r="N40" s="9"/>
      <c r="O40" s="54"/>
      <c r="P40" s="54"/>
      <c r="Q40" s="179" t="s">
        <v>335</v>
      </c>
      <c r="R40" s="13"/>
      <c r="S40" s="7"/>
      <c r="T40" s="43"/>
      <c r="U40" s="76" t="s">
        <v>518</v>
      </c>
      <c r="V40" s="127"/>
    </row>
    <row r="41" spans="1:23" s="98" customFormat="1" ht="11.25" customHeight="1" x14ac:dyDescent="0.25">
      <c r="A41" s="106"/>
      <c r="B41" s="100"/>
      <c r="C41" s="101"/>
      <c r="D41" s="101"/>
      <c r="E41" s="111"/>
      <c r="F41" s="106"/>
      <c r="G41" s="103"/>
      <c r="H41" s="106"/>
      <c r="I41" s="104"/>
      <c r="J41" s="105"/>
      <c r="K41" s="105"/>
      <c r="L41" s="104"/>
      <c r="M41" s="104"/>
      <c r="N41" s="105"/>
      <c r="O41" s="112"/>
      <c r="P41" s="112"/>
      <c r="Q41" s="181"/>
      <c r="R41" s="106"/>
      <c r="S41" s="105"/>
      <c r="T41" s="107"/>
      <c r="U41" s="103"/>
      <c r="V41" s="105"/>
    </row>
    <row r="42" spans="1:23" ht="48.75" customHeight="1" x14ac:dyDescent="0.25">
      <c r="A42" s="135" t="s">
        <v>344</v>
      </c>
      <c r="B42" s="139"/>
      <c r="C42" s="135" t="s">
        <v>544</v>
      </c>
      <c r="D42" s="136" t="s">
        <v>282</v>
      </c>
      <c r="E42" s="138">
        <v>982</v>
      </c>
      <c r="F42" s="135" t="s">
        <v>19</v>
      </c>
      <c r="G42" s="21" t="s">
        <v>454</v>
      </c>
      <c r="H42" s="135"/>
      <c r="I42" s="140"/>
      <c r="J42" s="134"/>
      <c r="K42" s="140"/>
      <c r="L42" s="140"/>
      <c r="M42" s="134"/>
      <c r="N42" s="134"/>
      <c r="O42" s="140"/>
      <c r="P42" s="140"/>
      <c r="Q42" s="179" t="s">
        <v>338</v>
      </c>
      <c r="R42" s="135">
        <v>2016</v>
      </c>
      <c r="S42" s="7"/>
      <c r="T42" s="43" t="s">
        <v>545</v>
      </c>
      <c r="U42" s="49" t="s">
        <v>455</v>
      </c>
      <c r="V42" s="148"/>
    </row>
    <row r="43" spans="1:23" ht="48" customHeight="1" x14ac:dyDescent="0.25">
      <c r="A43" s="136" t="s">
        <v>350</v>
      </c>
      <c r="B43" s="40" t="s">
        <v>114</v>
      </c>
      <c r="C43" s="16" t="s">
        <v>289</v>
      </c>
      <c r="D43" s="136" t="s">
        <v>122</v>
      </c>
      <c r="E43" s="31">
        <v>1250</v>
      </c>
      <c r="F43" s="16" t="s">
        <v>16</v>
      </c>
      <c r="G43" s="20" t="s">
        <v>73</v>
      </c>
      <c r="H43" s="14" t="s">
        <v>115</v>
      </c>
      <c r="I43" s="52"/>
      <c r="J43" s="7"/>
      <c r="K43" s="52"/>
      <c r="L43" s="52"/>
      <c r="M43" s="52"/>
      <c r="N43" s="7"/>
      <c r="O43" s="52"/>
      <c r="P43" s="52"/>
      <c r="Q43" s="157" t="s">
        <v>609</v>
      </c>
      <c r="R43" s="135" t="s">
        <v>117</v>
      </c>
      <c r="S43" s="7"/>
      <c r="T43" s="43" t="s">
        <v>743</v>
      </c>
      <c r="U43" s="76" t="s">
        <v>699</v>
      </c>
      <c r="V43" s="130"/>
    </row>
    <row r="44" spans="1:23" ht="62.25" customHeight="1" x14ac:dyDescent="0.25">
      <c r="A44" s="136" t="s">
        <v>350</v>
      </c>
      <c r="B44" s="40" t="s">
        <v>114</v>
      </c>
      <c r="C44" s="16" t="s">
        <v>360</v>
      </c>
      <c r="D44" s="16" t="s">
        <v>122</v>
      </c>
      <c r="E44" s="31">
        <v>180</v>
      </c>
      <c r="F44" s="16" t="s">
        <v>19</v>
      </c>
      <c r="G44" s="20" t="s">
        <v>73</v>
      </c>
      <c r="H44" s="14" t="s">
        <v>115</v>
      </c>
      <c r="I44" s="52"/>
      <c r="J44" s="7"/>
      <c r="K44" s="52"/>
      <c r="L44" s="52"/>
      <c r="M44" s="52"/>
      <c r="N44" s="7"/>
      <c r="O44" s="52"/>
      <c r="P44" s="52"/>
      <c r="Q44" s="157" t="s">
        <v>609</v>
      </c>
      <c r="R44" s="34">
        <v>2016</v>
      </c>
      <c r="S44" s="7"/>
      <c r="T44" s="43" t="s">
        <v>743</v>
      </c>
      <c r="U44" s="76" t="s">
        <v>552</v>
      </c>
      <c r="V44" s="130" t="s">
        <v>276</v>
      </c>
    </row>
    <row r="45" spans="1:23" ht="51" customHeight="1" x14ac:dyDescent="0.25">
      <c r="A45" s="136" t="s">
        <v>350</v>
      </c>
      <c r="B45" s="40" t="s">
        <v>114</v>
      </c>
      <c r="C45" s="16" t="s">
        <v>359</v>
      </c>
      <c r="D45" s="136" t="s">
        <v>122</v>
      </c>
      <c r="E45" s="31">
        <v>500</v>
      </c>
      <c r="F45" s="16" t="s">
        <v>16</v>
      </c>
      <c r="G45" s="20" t="s">
        <v>358</v>
      </c>
      <c r="H45" s="14" t="s">
        <v>115</v>
      </c>
      <c r="I45" s="52"/>
      <c r="J45" s="7"/>
      <c r="K45" s="52"/>
      <c r="L45" s="52"/>
      <c r="M45" s="52"/>
      <c r="N45" s="7"/>
      <c r="O45" s="52"/>
      <c r="P45" s="52"/>
      <c r="Q45" s="157" t="s">
        <v>609</v>
      </c>
      <c r="R45" s="34" t="s">
        <v>534</v>
      </c>
      <c r="S45" s="7"/>
      <c r="T45" s="43" t="s">
        <v>743</v>
      </c>
      <c r="U45" s="76" t="s">
        <v>361</v>
      </c>
      <c r="V45" s="130"/>
    </row>
    <row r="46" spans="1:23" ht="48.75" customHeight="1" x14ac:dyDescent="0.25">
      <c r="A46" s="136" t="s">
        <v>350</v>
      </c>
      <c r="B46" s="40"/>
      <c r="C46" s="136" t="s">
        <v>362</v>
      </c>
      <c r="D46" s="136" t="s">
        <v>122</v>
      </c>
      <c r="E46" s="138">
        <v>2260</v>
      </c>
      <c r="F46" s="136" t="s">
        <v>16</v>
      </c>
      <c r="G46" s="137" t="s">
        <v>363</v>
      </c>
      <c r="H46" s="14"/>
      <c r="I46" s="52"/>
      <c r="J46" s="7"/>
      <c r="K46" s="52"/>
      <c r="L46" s="52"/>
      <c r="M46" s="52"/>
      <c r="N46" s="7"/>
      <c r="O46" s="52"/>
      <c r="P46" s="52"/>
      <c r="Q46" s="157" t="s">
        <v>609</v>
      </c>
      <c r="R46" s="34">
        <v>2017</v>
      </c>
      <c r="S46" s="7"/>
      <c r="T46" s="43" t="s">
        <v>743</v>
      </c>
      <c r="U46" s="76" t="s">
        <v>471</v>
      </c>
      <c r="V46" s="126"/>
    </row>
    <row r="47" spans="1:23" ht="44.25" customHeight="1" x14ac:dyDescent="0.25">
      <c r="A47" s="136" t="s">
        <v>365</v>
      </c>
      <c r="B47" s="40" t="s">
        <v>111</v>
      </c>
      <c r="C47" s="136" t="s">
        <v>74</v>
      </c>
      <c r="D47" s="136" t="s">
        <v>122</v>
      </c>
      <c r="E47" s="138">
        <v>1778</v>
      </c>
      <c r="F47" s="136" t="s">
        <v>16</v>
      </c>
      <c r="G47" s="137" t="s">
        <v>75</v>
      </c>
      <c r="H47" s="14"/>
      <c r="I47" s="52"/>
      <c r="J47" s="7"/>
      <c r="K47" s="52"/>
      <c r="L47" s="52"/>
      <c r="M47" s="52"/>
      <c r="N47" s="7"/>
      <c r="O47" s="52"/>
      <c r="P47" s="52"/>
      <c r="Q47" s="157" t="s">
        <v>609</v>
      </c>
      <c r="R47" s="14" t="s">
        <v>265</v>
      </c>
      <c r="S47" s="7"/>
      <c r="T47" s="87" t="s">
        <v>743</v>
      </c>
      <c r="U47" s="49" t="s">
        <v>366</v>
      </c>
      <c r="V47" s="3"/>
    </row>
    <row r="48" spans="1:23" ht="66.75" customHeight="1" x14ac:dyDescent="0.25">
      <c r="A48" s="136" t="s">
        <v>167</v>
      </c>
      <c r="B48" s="40" t="s">
        <v>111</v>
      </c>
      <c r="C48" s="16" t="s">
        <v>168</v>
      </c>
      <c r="D48" s="16" t="s">
        <v>187</v>
      </c>
      <c r="E48" s="32">
        <v>2</v>
      </c>
      <c r="F48" s="13" t="s">
        <v>26</v>
      </c>
      <c r="G48" s="20" t="s">
        <v>169</v>
      </c>
      <c r="H48" s="14"/>
      <c r="I48" s="52"/>
      <c r="J48" s="7"/>
      <c r="K48" s="7"/>
      <c r="L48" s="7"/>
      <c r="M48" s="52"/>
      <c r="N48" s="7"/>
      <c r="O48" s="52"/>
      <c r="P48" s="52"/>
      <c r="Q48" s="157" t="s">
        <v>610</v>
      </c>
      <c r="R48" s="14">
        <v>2016</v>
      </c>
      <c r="S48" s="7"/>
      <c r="T48" s="43" t="s">
        <v>678</v>
      </c>
      <c r="U48" s="76" t="s">
        <v>266</v>
      </c>
      <c r="V48" s="127"/>
    </row>
    <row r="49" spans="1:23" ht="45" x14ac:dyDescent="0.25">
      <c r="A49" s="136" t="s">
        <v>106</v>
      </c>
      <c r="B49" s="40" t="s">
        <v>111</v>
      </c>
      <c r="C49" s="16" t="s">
        <v>79</v>
      </c>
      <c r="D49" s="16" t="s">
        <v>36</v>
      </c>
      <c r="E49" s="31">
        <v>72</v>
      </c>
      <c r="F49" s="13" t="s">
        <v>26</v>
      </c>
      <c r="G49" s="20" t="s">
        <v>107</v>
      </c>
      <c r="H49" s="14"/>
      <c r="I49" s="52"/>
      <c r="J49" s="7"/>
      <c r="K49" s="7"/>
      <c r="L49" s="7"/>
      <c r="M49" s="52"/>
      <c r="N49" s="7"/>
      <c r="O49" s="52"/>
      <c r="P49" s="52"/>
      <c r="Q49" s="157"/>
      <c r="R49" s="14" t="s">
        <v>115</v>
      </c>
      <c r="S49" s="22">
        <v>0.25</v>
      </c>
      <c r="T49" s="43" t="s">
        <v>370</v>
      </c>
      <c r="U49" s="49" t="s">
        <v>371</v>
      </c>
      <c r="V49" s="3"/>
    </row>
    <row r="50" spans="1:23" ht="15.75" thickBot="1" x14ac:dyDescent="0.3">
      <c r="A50" s="56"/>
      <c r="B50" s="57"/>
      <c r="C50" s="56"/>
      <c r="D50" s="124" t="s">
        <v>118</v>
      </c>
      <c r="E50" s="125">
        <f>SUM(E4:E49)</f>
        <v>10042.279999999999</v>
      </c>
      <c r="F50" s="58"/>
      <c r="G50" s="4"/>
      <c r="H50" s="50"/>
      <c r="I50" s="55"/>
      <c r="J50" s="24"/>
      <c r="K50" s="24"/>
      <c r="L50" s="24"/>
      <c r="M50" s="55"/>
      <c r="N50" s="24"/>
      <c r="O50" s="24"/>
      <c r="P50" s="24"/>
      <c r="Q50" s="50"/>
      <c r="R50" s="24"/>
      <c r="S50" s="66"/>
      <c r="T50" s="47"/>
      <c r="U50" s="51"/>
      <c r="V50" s="3"/>
    </row>
    <row r="51" spans="1:23" s="5" customFormat="1" ht="16.5" thickBot="1" x14ac:dyDescent="0.3">
      <c r="A51" s="213" t="s">
        <v>140</v>
      </c>
      <c r="B51" s="81"/>
      <c r="C51" s="80"/>
      <c r="D51" s="118"/>
      <c r="E51" s="119"/>
      <c r="F51" s="117"/>
      <c r="G51" s="117"/>
      <c r="H51" s="117"/>
      <c r="I51" s="117"/>
      <c r="J51" s="117"/>
      <c r="K51" s="117"/>
      <c r="L51" s="117"/>
      <c r="M51" s="117"/>
      <c r="N51" s="117"/>
      <c r="O51" s="117"/>
      <c r="P51" s="117"/>
      <c r="Q51" s="183"/>
      <c r="R51" s="117"/>
      <c r="S51" s="117"/>
      <c r="T51" s="120"/>
      <c r="U51" s="121"/>
      <c r="V51" s="3"/>
      <c r="W51" s="1"/>
    </row>
    <row r="52" spans="1:23" ht="29.25" customHeight="1" x14ac:dyDescent="0.25">
      <c r="A52" s="92" t="s">
        <v>84</v>
      </c>
      <c r="B52" s="110"/>
      <c r="C52" s="92" t="s">
        <v>85</v>
      </c>
      <c r="D52" s="90" t="s">
        <v>176</v>
      </c>
      <c r="E52" s="91" t="s">
        <v>80</v>
      </c>
      <c r="F52" s="92" t="s">
        <v>19</v>
      </c>
      <c r="G52" s="93" t="s">
        <v>177</v>
      </c>
      <c r="H52" s="92"/>
      <c r="I52" s="94"/>
      <c r="J52" s="97"/>
      <c r="K52" s="94"/>
      <c r="L52" s="94"/>
      <c r="M52" s="94"/>
      <c r="N52" s="97"/>
      <c r="O52" s="94"/>
      <c r="P52" s="94"/>
      <c r="Q52" s="184" t="s">
        <v>331</v>
      </c>
      <c r="R52" s="90" t="s">
        <v>112</v>
      </c>
      <c r="S52" s="95"/>
      <c r="T52" s="96" t="s">
        <v>267</v>
      </c>
      <c r="U52" s="122" t="s">
        <v>272</v>
      </c>
      <c r="V52" s="3"/>
    </row>
    <row r="53" spans="1:23" ht="60" x14ac:dyDescent="0.25">
      <c r="A53" s="92" t="s">
        <v>34</v>
      </c>
      <c r="B53" s="110" t="s">
        <v>114</v>
      </c>
      <c r="C53" s="92" t="s">
        <v>35</v>
      </c>
      <c r="D53" s="90" t="s">
        <v>138</v>
      </c>
      <c r="E53" s="91">
        <v>153</v>
      </c>
      <c r="F53" s="92" t="s">
        <v>16</v>
      </c>
      <c r="G53" s="93" t="s">
        <v>37</v>
      </c>
      <c r="H53" s="92" t="s">
        <v>115</v>
      </c>
      <c r="I53" s="150">
        <v>3200000</v>
      </c>
      <c r="J53" s="95">
        <v>0.05</v>
      </c>
      <c r="K53" s="150">
        <f>I53*J53</f>
        <v>160000</v>
      </c>
      <c r="L53" s="150">
        <v>15000</v>
      </c>
      <c r="M53" s="94">
        <v>0</v>
      </c>
      <c r="N53" s="95">
        <v>0.55000000000000004</v>
      </c>
      <c r="O53" s="150">
        <f>K53*N53</f>
        <v>88000</v>
      </c>
      <c r="P53" s="150">
        <v>88000</v>
      </c>
      <c r="Q53" s="185" t="s">
        <v>336</v>
      </c>
      <c r="R53" s="92" t="s">
        <v>112</v>
      </c>
      <c r="S53" s="151" t="s">
        <v>80</v>
      </c>
      <c r="T53" s="96" t="s">
        <v>284</v>
      </c>
      <c r="U53" s="152" t="s">
        <v>283</v>
      </c>
      <c r="V53" s="127"/>
    </row>
    <row r="54" spans="1:23" ht="49.5" customHeight="1" x14ac:dyDescent="0.25">
      <c r="A54" s="101" t="s">
        <v>348</v>
      </c>
      <c r="B54" s="159" t="s">
        <v>111</v>
      </c>
      <c r="C54" s="101" t="s">
        <v>290</v>
      </c>
      <c r="D54" s="101" t="s">
        <v>14</v>
      </c>
      <c r="E54" s="102">
        <v>175</v>
      </c>
      <c r="F54" s="101" t="s">
        <v>19</v>
      </c>
      <c r="G54" s="103" t="s">
        <v>291</v>
      </c>
      <c r="H54" s="106" t="s">
        <v>115</v>
      </c>
      <c r="I54" s="104"/>
      <c r="J54" s="105"/>
      <c r="K54" s="104"/>
      <c r="L54" s="104"/>
      <c r="M54" s="104"/>
      <c r="N54" s="105"/>
      <c r="O54" s="104"/>
      <c r="P54" s="104"/>
      <c r="Q54" s="182" t="s">
        <v>331</v>
      </c>
      <c r="R54" s="101" t="s">
        <v>117</v>
      </c>
      <c r="S54" s="105"/>
      <c r="T54" s="107" t="s">
        <v>347</v>
      </c>
      <c r="U54" s="113" t="s">
        <v>346</v>
      </c>
      <c r="V54" s="127"/>
    </row>
    <row r="55" spans="1:23" ht="55.5" customHeight="1" x14ac:dyDescent="0.25">
      <c r="A55" s="106" t="s">
        <v>386</v>
      </c>
      <c r="B55" s="100"/>
      <c r="C55" s="101" t="s">
        <v>351</v>
      </c>
      <c r="D55" s="101" t="s">
        <v>328</v>
      </c>
      <c r="E55" s="111" t="s">
        <v>80</v>
      </c>
      <c r="F55" s="106" t="s">
        <v>80</v>
      </c>
      <c r="G55" s="109"/>
      <c r="H55" s="106"/>
      <c r="I55" s="104"/>
      <c r="J55" s="105"/>
      <c r="K55" s="105"/>
      <c r="L55" s="104"/>
      <c r="M55" s="104"/>
      <c r="N55" s="105"/>
      <c r="O55" s="105"/>
      <c r="P55" s="105"/>
      <c r="Q55" s="106"/>
      <c r="R55" s="106" t="s">
        <v>286</v>
      </c>
      <c r="S55" s="105"/>
      <c r="T55" s="229" t="s">
        <v>393</v>
      </c>
      <c r="U55" s="109" t="s">
        <v>445</v>
      </c>
      <c r="V55" s="3"/>
    </row>
    <row r="56" spans="1:23" ht="64.5" customHeight="1" x14ac:dyDescent="0.25">
      <c r="A56" s="106" t="s">
        <v>31</v>
      </c>
      <c r="B56" s="100" t="s">
        <v>111</v>
      </c>
      <c r="C56" s="101" t="s">
        <v>32</v>
      </c>
      <c r="D56" s="101" t="s">
        <v>121</v>
      </c>
      <c r="E56" s="102">
        <v>121</v>
      </c>
      <c r="F56" s="106" t="s">
        <v>19</v>
      </c>
      <c r="G56" s="103" t="s">
        <v>33</v>
      </c>
      <c r="H56" s="106"/>
      <c r="I56" s="104"/>
      <c r="J56" s="105"/>
      <c r="K56" s="104"/>
      <c r="L56" s="104"/>
      <c r="M56" s="104"/>
      <c r="N56" s="105"/>
      <c r="O56" s="104"/>
      <c r="P56" s="94"/>
      <c r="Q56" s="231" t="s">
        <v>332</v>
      </c>
      <c r="R56" s="101" t="s">
        <v>286</v>
      </c>
      <c r="S56" s="232" t="s">
        <v>80</v>
      </c>
      <c r="T56" s="107" t="s">
        <v>526</v>
      </c>
      <c r="U56" s="103" t="s">
        <v>742</v>
      </c>
      <c r="V56" s="130"/>
    </row>
    <row r="57" spans="1:23" customFormat="1" ht="42.75" customHeight="1" x14ac:dyDescent="0.25">
      <c r="A57" s="99" t="s">
        <v>96</v>
      </c>
      <c r="B57" s="100"/>
      <c r="C57" s="101" t="s">
        <v>201</v>
      </c>
      <c r="D57" s="101" t="s">
        <v>27</v>
      </c>
      <c r="E57" s="102" t="s">
        <v>80</v>
      </c>
      <c r="F57" s="106" t="s">
        <v>26</v>
      </c>
      <c r="G57" s="109" t="s">
        <v>234</v>
      </c>
      <c r="H57" s="106"/>
      <c r="I57" s="104"/>
      <c r="J57" s="105"/>
      <c r="K57" s="105"/>
      <c r="L57" s="105"/>
      <c r="M57" s="104"/>
      <c r="N57" s="105"/>
      <c r="O57" s="105"/>
      <c r="P57" s="105"/>
      <c r="Q57" s="106" t="s">
        <v>331</v>
      </c>
      <c r="R57" s="101" t="s">
        <v>286</v>
      </c>
      <c r="S57" s="268">
        <v>0.85</v>
      </c>
      <c r="T57" s="107" t="s">
        <v>526</v>
      </c>
      <c r="U57" s="109" t="s">
        <v>528</v>
      </c>
      <c r="V57" s="131"/>
      <c r="W57" s="4"/>
    </row>
    <row r="58" spans="1:23" s="5" customFormat="1" ht="41.25" customHeight="1" x14ac:dyDescent="0.25">
      <c r="A58" s="99" t="s">
        <v>217</v>
      </c>
      <c r="B58" s="100" t="s">
        <v>111</v>
      </c>
      <c r="C58" s="101" t="s">
        <v>188</v>
      </c>
      <c r="D58" s="101" t="s">
        <v>319</v>
      </c>
      <c r="E58" s="102" t="s">
        <v>80</v>
      </c>
      <c r="F58" s="101" t="s">
        <v>19</v>
      </c>
      <c r="G58" s="103" t="s">
        <v>147</v>
      </c>
      <c r="H58" s="106"/>
      <c r="I58" s="104"/>
      <c r="J58" s="105"/>
      <c r="K58" s="104"/>
      <c r="L58" s="104"/>
      <c r="M58" s="105"/>
      <c r="N58" s="105"/>
      <c r="O58" s="104"/>
      <c r="P58" s="104"/>
      <c r="Q58" s="182" t="s">
        <v>331</v>
      </c>
      <c r="R58" s="101" t="s">
        <v>115</v>
      </c>
      <c r="S58" s="105"/>
      <c r="T58" s="107" t="s">
        <v>689</v>
      </c>
      <c r="U58" s="113" t="s">
        <v>694</v>
      </c>
      <c r="V58" s="127"/>
    </row>
    <row r="59" spans="1:23" s="5" customFormat="1" ht="93" customHeight="1" x14ac:dyDescent="0.25">
      <c r="A59" s="106" t="s">
        <v>55</v>
      </c>
      <c r="B59" s="100" t="s">
        <v>111</v>
      </c>
      <c r="C59" s="106" t="s">
        <v>56</v>
      </c>
      <c r="D59" s="101" t="s">
        <v>464</v>
      </c>
      <c r="E59" s="102">
        <v>140</v>
      </c>
      <c r="F59" s="106" t="s">
        <v>16</v>
      </c>
      <c r="G59" s="103" t="s">
        <v>92</v>
      </c>
      <c r="H59" s="106"/>
      <c r="I59" s="104"/>
      <c r="J59" s="105"/>
      <c r="K59" s="104"/>
      <c r="L59" s="104"/>
      <c r="M59" s="104"/>
      <c r="N59" s="105"/>
      <c r="O59" s="104"/>
      <c r="P59" s="104"/>
      <c r="Q59" s="231" t="s">
        <v>399</v>
      </c>
      <c r="R59" s="101" t="s">
        <v>115</v>
      </c>
      <c r="S59" s="396"/>
      <c r="T59" s="107" t="s">
        <v>743</v>
      </c>
      <c r="U59" s="103" t="s">
        <v>705</v>
      </c>
      <c r="V59" s="127"/>
    </row>
    <row r="60" spans="1:23" x14ac:dyDescent="0.25">
      <c r="A60" s="50"/>
      <c r="B60" s="144"/>
      <c r="C60" s="50"/>
      <c r="D60" s="124" t="s">
        <v>118</v>
      </c>
      <c r="E60" s="149">
        <f>SUM(E52:E59)</f>
        <v>589</v>
      </c>
      <c r="F60" s="50"/>
      <c r="G60" s="51"/>
      <c r="H60" s="50"/>
      <c r="I60" s="145"/>
      <c r="J60" s="59"/>
      <c r="K60" s="145"/>
      <c r="L60" s="145"/>
      <c r="M60" s="55"/>
      <c r="N60" s="59"/>
      <c r="O60" s="145"/>
      <c r="P60" s="145"/>
      <c r="Q60" s="186"/>
      <c r="R60" s="58"/>
      <c r="S60" s="146"/>
      <c r="T60" s="47"/>
      <c r="U60" s="147"/>
      <c r="V60" s="148"/>
    </row>
    <row r="61" spans="1:23" s="162" customFormat="1" ht="21.75" customHeight="1" x14ac:dyDescent="0.25">
      <c r="A61" s="253" t="s">
        <v>364</v>
      </c>
      <c r="B61" s="254"/>
      <c r="C61" s="255"/>
      <c r="D61" s="256"/>
      <c r="E61" s="257"/>
      <c r="F61" s="255"/>
      <c r="G61" s="255"/>
      <c r="H61" s="254"/>
      <c r="I61" s="258"/>
      <c r="J61" s="255"/>
      <c r="K61" s="255"/>
      <c r="L61" s="255"/>
      <c r="M61" s="258"/>
      <c r="N61" s="255"/>
      <c r="O61" s="255"/>
      <c r="P61" s="255"/>
      <c r="Q61" s="254"/>
      <c r="R61" s="254"/>
      <c r="S61" s="255"/>
      <c r="T61" s="259"/>
      <c r="U61" s="178"/>
      <c r="V61" s="161"/>
    </row>
    <row r="62" spans="1:23" ht="63" customHeight="1" x14ac:dyDescent="0.25">
      <c r="A62" s="15" t="s">
        <v>391</v>
      </c>
      <c r="B62" s="139"/>
      <c r="C62" s="136" t="s">
        <v>380</v>
      </c>
      <c r="D62" s="136" t="s">
        <v>14</v>
      </c>
      <c r="E62" s="32">
        <v>3.4</v>
      </c>
      <c r="F62" s="136" t="s">
        <v>26</v>
      </c>
      <c r="G62" s="137" t="s">
        <v>381</v>
      </c>
      <c r="H62" s="14"/>
      <c r="I62" s="52"/>
      <c r="J62" s="7"/>
      <c r="K62" s="52"/>
      <c r="L62" s="52"/>
      <c r="M62" s="52"/>
      <c r="N62" s="7"/>
      <c r="O62" s="52"/>
      <c r="P62" s="52"/>
      <c r="Q62" s="158" t="s">
        <v>331</v>
      </c>
      <c r="R62" s="14" t="s">
        <v>520</v>
      </c>
      <c r="S62" s="7"/>
      <c r="T62" s="46" t="s">
        <v>545</v>
      </c>
      <c r="U62" s="19" t="s">
        <v>466</v>
      </c>
      <c r="V62" s="127"/>
    </row>
    <row r="63" spans="1:23" s="217" customFormat="1" ht="48.75" customHeight="1" x14ac:dyDescent="0.25">
      <c r="A63" s="262"/>
      <c r="B63" s="15"/>
      <c r="C63" s="226" t="s">
        <v>434</v>
      </c>
      <c r="D63" s="226" t="s">
        <v>24</v>
      </c>
      <c r="E63" s="263"/>
      <c r="F63" s="218"/>
      <c r="G63" s="218"/>
      <c r="H63" s="15"/>
      <c r="I63" s="219"/>
      <c r="J63" s="218"/>
      <c r="K63" s="218"/>
      <c r="L63" s="218"/>
      <c r="M63" s="219"/>
      <c r="N63" s="218"/>
      <c r="O63" s="218"/>
      <c r="P63" s="218"/>
      <c r="Q63" s="15"/>
      <c r="R63" s="15">
        <v>2017</v>
      </c>
      <c r="S63" s="218"/>
      <c r="T63" s="220"/>
      <c r="U63" s="218" t="s">
        <v>428</v>
      </c>
    </row>
    <row r="64" spans="1:23" s="217" customFormat="1" ht="21.75" customHeight="1" x14ac:dyDescent="0.25">
      <c r="A64" s="262"/>
      <c r="B64" s="15"/>
      <c r="C64" s="15" t="s">
        <v>426</v>
      </c>
      <c r="D64" s="226" t="s">
        <v>18</v>
      </c>
      <c r="E64" s="264">
        <v>150</v>
      </c>
      <c r="F64" s="218"/>
      <c r="G64" s="218" t="s">
        <v>425</v>
      </c>
      <c r="H64" s="15"/>
      <c r="I64" s="219"/>
      <c r="J64" s="218"/>
      <c r="K64" s="218"/>
      <c r="L64" s="218"/>
      <c r="M64" s="219"/>
      <c r="N64" s="218"/>
      <c r="O64" s="218"/>
      <c r="P64" s="218"/>
      <c r="Q64" s="15"/>
      <c r="R64" s="15"/>
      <c r="S64" s="218"/>
      <c r="T64" s="220"/>
      <c r="U64" s="218" t="s">
        <v>428</v>
      </c>
    </row>
    <row r="65" spans="1:23" s="217" customFormat="1" ht="42.75" customHeight="1" x14ac:dyDescent="0.25">
      <c r="A65" s="262"/>
      <c r="B65" s="15"/>
      <c r="C65" s="15" t="s">
        <v>427</v>
      </c>
      <c r="D65" s="226" t="s">
        <v>18</v>
      </c>
      <c r="E65" s="264">
        <v>350</v>
      </c>
      <c r="F65" s="218"/>
      <c r="G65" s="218"/>
      <c r="H65" s="15"/>
      <c r="I65" s="219"/>
      <c r="J65" s="218"/>
      <c r="K65" s="218"/>
      <c r="L65" s="218"/>
      <c r="M65" s="219"/>
      <c r="N65" s="218"/>
      <c r="O65" s="218"/>
      <c r="P65" s="218"/>
      <c r="Q65" s="15"/>
      <c r="R65" s="15"/>
      <c r="S65" s="218"/>
      <c r="T65" s="220"/>
      <c r="U65" s="265" t="s">
        <v>429</v>
      </c>
    </row>
    <row r="66" spans="1:23" s="217" customFormat="1" ht="21.75" customHeight="1" x14ac:dyDescent="0.25">
      <c r="A66" s="262"/>
      <c r="B66" s="15"/>
      <c r="C66" s="15" t="s">
        <v>424</v>
      </c>
      <c r="D66" s="226" t="s">
        <v>36</v>
      </c>
      <c r="E66" s="263"/>
      <c r="F66" s="218"/>
      <c r="G66" s="218"/>
      <c r="H66" s="15"/>
      <c r="I66" s="219"/>
      <c r="J66" s="218"/>
      <c r="K66" s="218"/>
      <c r="L66" s="218"/>
      <c r="M66" s="219"/>
      <c r="N66" s="218"/>
      <c r="O66" s="218"/>
      <c r="P66" s="218"/>
      <c r="Q66" s="15"/>
      <c r="R66" s="15"/>
      <c r="S66" s="218"/>
      <c r="T66" s="220"/>
      <c r="U66" s="218" t="s">
        <v>428</v>
      </c>
    </row>
    <row r="67" spans="1:23" s="217" customFormat="1" ht="33.75" customHeight="1" x14ac:dyDescent="0.25">
      <c r="A67" s="262"/>
      <c r="B67" s="15"/>
      <c r="C67" s="15" t="s">
        <v>430</v>
      </c>
      <c r="D67" s="226" t="s">
        <v>18</v>
      </c>
      <c r="E67" s="263"/>
      <c r="F67" s="218"/>
      <c r="G67" s="266"/>
      <c r="H67" s="15"/>
      <c r="I67" s="219"/>
      <c r="J67" s="218"/>
      <c r="K67" s="218"/>
      <c r="L67" s="218"/>
      <c r="M67" s="219"/>
      <c r="N67" s="218"/>
      <c r="O67" s="218"/>
      <c r="P67" s="218"/>
      <c r="Q67" s="15"/>
      <c r="R67" s="15"/>
      <c r="S67" s="218"/>
      <c r="T67" s="220"/>
      <c r="U67" s="218" t="s">
        <v>428</v>
      </c>
    </row>
    <row r="68" spans="1:23" s="217" customFormat="1" ht="51.75" customHeight="1" x14ac:dyDescent="0.25">
      <c r="A68" s="262"/>
      <c r="B68" s="15"/>
      <c r="C68" s="226" t="s">
        <v>431</v>
      </c>
      <c r="D68" s="226" t="s">
        <v>18</v>
      </c>
      <c r="E68" s="263"/>
      <c r="F68" s="218"/>
      <c r="G68" s="266"/>
      <c r="H68" s="15"/>
      <c r="I68" s="219"/>
      <c r="J68" s="218"/>
      <c r="K68" s="218"/>
      <c r="L68" s="218"/>
      <c r="M68" s="219"/>
      <c r="N68" s="218"/>
      <c r="O68" s="218"/>
      <c r="P68" s="218"/>
      <c r="Q68" s="15"/>
      <c r="R68" s="15"/>
      <c r="S68" s="218"/>
      <c r="T68" s="220"/>
      <c r="U68" s="218" t="s">
        <v>432</v>
      </c>
    </row>
    <row r="69" spans="1:23" s="217" customFormat="1" ht="40.5" customHeight="1" x14ac:dyDescent="0.25">
      <c r="A69" s="262"/>
      <c r="B69" s="15"/>
      <c r="C69" s="226" t="s">
        <v>435</v>
      </c>
      <c r="D69" s="226" t="s">
        <v>24</v>
      </c>
      <c r="E69" s="263"/>
      <c r="F69" s="218"/>
      <c r="G69" s="266"/>
      <c r="H69" s="15"/>
      <c r="I69" s="219"/>
      <c r="J69" s="218"/>
      <c r="K69" s="218"/>
      <c r="L69" s="218"/>
      <c r="M69" s="219"/>
      <c r="N69" s="218"/>
      <c r="O69" s="218"/>
      <c r="P69" s="218"/>
      <c r="Q69" s="15"/>
      <c r="R69" s="15"/>
      <c r="S69" s="218"/>
      <c r="T69" s="220"/>
      <c r="U69" s="218" t="s">
        <v>428</v>
      </c>
    </row>
    <row r="70" spans="1:23" s="217" customFormat="1" ht="51.75" customHeight="1" x14ac:dyDescent="0.25">
      <c r="A70" s="262"/>
      <c r="B70" s="15"/>
      <c r="C70" s="226" t="s">
        <v>437</v>
      </c>
      <c r="D70" s="226" t="s">
        <v>24</v>
      </c>
      <c r="E70" s="263"/>
      <c r="F70" s="218"/>
      <c r="G70" s="266"/>
      <c r="H70" s="15"/>
      <c r="I70" s="219"/>
      <c r="J70" s="218"/>
      <c r="K70" s="218"/>
      <c r="L70" s="218"/>
      <c r="M70" s="219"/>
      <c r="N70" s="218"/>
      <c r="O70" s="218"/>
      <c r="P70" s="218"/>
      <c r="Q70" s="15"/>
      <c r="R70" s="15"/>
      <c r="S70" s="218"/>
      <c r="T70" s="220"/>
      <c r="U70" s="218" t="s">
        <v>428</v>
      </c>
    </row>
    <row r="71" spans="1:23" customFormat="1" ht="45" x14ac:dyDescent="0.25">
      <c r="A71" s="135"/>
      <c r="B71" s="39"/>
      <c r="C71" s="16" t="s">
        <v>239</v>
      </c>
      <c r="D71" s="16" t="s">
        <v>36</v>
      </c>
      <c r="E71" s="31">
        <v>60</v>
      </c>
      <c r="F71" s="13" t="s">
        <v>19</v>
      </c>
      <c r="G71" s="20" t="s">
        <v>240</v>
      </c>
      <c r="H71" s="13"/>
      <c r="I71" s="54"/>
      <c r="J71" s="9"/>
      <c r="K71" s="54"/>
      <c r="L71" s="54"/>
      <c r="M71" s="54"/>
      <c r="N71" s="9"/>
      <c r="O71" s="54"/>
      <c r="P71" s="54"/>
      <c r="Q71" s="156"/>
      <c r="R71" s="16"/>
      <c r="S71" s="22">
        <v>0</v>
      </c>
      <c r="T71" s="87"/>
      <c r="U71" s="49" t="s">
        <v>241</v>
      </c>
      <c r="V71" s="47"/>
      <c r="W71" s="114"/>
    </row>
    <row r="72" spans="1:23" ht="30" x14ac:dyDescent="0.25">
      <c r="A72" s="135"/>
      <c r="B72" s="39" t="s">
        <v>111</v>
      </c>
      <c r="C72" s="16" t="s">
        <v>130</v>
      </c>
      <c r="D72" s="16" t="s">
        <v>138</v>
      </c>
      <c r="E72" s="31">
        <v>20</v>
      </c>
      <c r="F72" s="13" t="s">
        <v>19</v>
      </c>
      <c r="G72" s="20" t="s">
        <v>131</v>
      </c>
      <c r="H72" s="14"/>
      <c r="I72" s="52"/>
      <c r="J72" s="7"/>
      <c r="K72" s="52"/>
      <c r="L72" s="52"/>
      <c r="M72" s="52"/>
      <c r="N72" s="7"/>
      <c r="O72" s="52"/>
      <c r="P72" s="52"/>
      <c r="Q72" s="157"/>
      <c r="R72" s="14" t="s">
        <v>91</v>
      </c>
      <c r="S72" s="22"/>
      <c r="T72" s="43"/>
      <c r="U72" s="49" t="s">
        <v>156</v>
      </c>
      <c r="V72" s="3"/>
    </row>
    <row r="73" spans="1:23" customFormat="1" ht="30" x14ac:dyDescent="0.25">
      <c r="A73" s="135"/>
      <c r="B73" s="39" t="s">
        <v>111</v>
      </c>
      <c r="C73" s="16" t="s">
        <v>132</v>
      </c>
      <c r="D73" s="16" t="s">
        <v>138</v>
      </c>
      <c r="E73" s="31">
        <v>18</v>
      </c>
      <c r="F73" s="13" t="s">
        <v>19</v>
      </c>
      <c r="G73" s="20" t="s">
        <v>131</v>
      </c>
      <c r="H73" s="14"/>
      <c r="I73" s="52"/>
      <c r="J73" s="7"/>
      <c r="K73" s="52"/>
      <c r="L73" s="52"/>
      <c r="M73" s="52"/>
      <c r="N73" s="7"/>
      <c r="O73" s="52"/>
      <c r="P73" s="52"/>
      <c r="Q73" s="157"/>
      <c r="R73" s="34"/>
      <c r="S73" s="69">
        <v>0</v>
      </c>
      <c r="T73" s="87" t="s">
        <v>267</v>
      </c>
      <c r="U73" s="49" t="s">
        <v>271</v>
      </c>
      <c r="V73" s="47"/>
      <c r="W73" s="114"/>
    </row>
    <row r="74" spans="1:23" s="5" customFormat="1" ht="31.5" customHeight="1" x14ac:dyDescent="0.25">
      <c r="A74" s="200"/>
      <c r="B74" s="39"/>
      <c r="C74" s="16" t="s">
        <v>202</v>
      </c>
      <c r="D74" s="16" t="s">
        <v>36</v>
      </c>
      <c r="E74" s="86"/>
      <c r="F74" s="9"/>
      <c r="G74" s="9"/>
      <c r="H74" s="13"/>
      <c r="I74" s="54"/>
      <c r="J74" s="9"/>
      <c r="K74" s="9"/>
      <c r="L74" s="9"/>
      <c r="M74" s="54"/>
      <c r="N74" s="9"/>
      <c r="O74" s="9"/>
      <c r="P74" s="9"/>
      <c r="Q74" s="135"/>
      <c r="R74" s="13"/>
      <c r="S74" s="9"/>
      <c r="T74" s="46"/>
      <c r="U74" s="9"/>
    </row>
    <row r="75" spans="1:23" customFormat="1" ht="58.5" customHeight="1" x14ac:dyDescent="0.25">
      <c r="A75" s="202"/>
      <c r="B75" s="38"/>
      <c r="C75" s="34" t="s">
        <v>184</v>
      </c>
      <c r="D75" s="34" t="s">
        <v>36</v>
      </c>
      <c r="E75" s="29">
        <v>30</v>
      </c>
      <c r="F75" s="7" t="s">
        <v>19</v>
      </c>
      <c r="G75" s="8" t="s">
        <v>236</v>
      </c>
      <c r="H75" s="14"/>
      <c r="I75" s="52"/>
      <c r="J75" s="7"/>
      <c r="K75" s="7"/>
      <c r="L75" s="7"/>
      <c r="M75" s="52"/>
      <c r="N75" s="7"/>
      <c r="O75" s="7"/>
      <c r="P75" s="7"/>
      <c r="Q75" s="14"/>
      <c r="R75" s="34" t="s">
        <v>237</v>
      </c>
      <c r="S75" s="69">
        <v>0.15</v>
      </c>
      <c r="T75" s="43"/>
      <c r="U75" s="8" t="s">
        <v>238</v>
      </c>
      <c r="V75" s="47"/>
      <c r="W75" s="51"/>
    </row>
    <row r="76" spans="1:23" ht="48.75" customHeight="1" x14ac:dyDescent="0.25">
      <c r="A76" s="202"/>
      <c r="B76" s="38"/>
      <c r="C76" s="34" t="s">
        <v>193</v>
      </c>
      <c r="D76" s="34" t="s">
        <v>36</v>
      </c>
      <c r="E76" s="29">
        <v>816</v>
      </c>
      <c r="F76" s="14" t="s">
        <v>16</v>
      </c>
      <c r="G76" s="19" t="s">
        <v>228</v>
      </c>
      <c r="H76" s="14"/>
      <c r="I76" s="52"/>
      <c r="J76" s="7"/>
      <c r="K76" s="7"/>
      <c r="L76" s="7"/>
      <c r="M76" s="52"/>
      <c r="N76" s="7"/>
      <c r="O76" s="7"/>
      <c r="P76" s="7"/>
      <c r="Q76" s="14"/>
      <c r="R76" s="34" t="s">
        <v>229</v>
      </c>
      <c r="S76" s="7"/>
      <c r="T76" s="43"/>
      <c r="U76" s="8" t="s">
        <v>230</v>
      </c>
      <c r="V76" s="3"/>
    </row>
    <row r="77" spans="1:23" customFormat="1" ht="33.75" customHeight="1" x14ac:dyDescent="0.25">
      <c r="A77" s="202"/>
      <c r="B77" s="38"/>
      <c r="C77" s="34" t="s">
        <v>214</v>
      </c>
      <c r="D77" s="34" t="s">
        <v>36</v>
      </c>
      <c r="E77" s="30">
        <v>8</v>
      </c>
      <c r="F77" s="14" t="s">
        <v>26</v>
      </c>
      <c r="G77" s="19" t="s">
        <v>231</v>
      </c>
      <c r="H77" s="14"/>
      <c r="I77" s="52"/>
      <c r="J77" s="7"/>
      <c r="K77" s="7"/>
      <c r="L77" s="7"/>
      <c r="M77" s="52"/>
      <c r="N77" s="7"/>
      <c r="O77" s="7"/>
      <c r="P77" s="7"/>
      <c r="Q77" s="14"/>
      <c r="R77" s="34" t="s">
        <v>232</v>
      </c>
      <c r="S77" s="69">
        <v>0</v>
      </c>
      <c r="T77" s="43"/>
      <c r="U77" s="8" t="s">
        <v>233</v>
      </c>
      <c r="V77" s="47"/>
      <c r="W77" s="51"/>
    </row>
    <row r="78" spans="1:23" ht="30.75" customHeight="1" x14ac:dyDescent="0.25">
      <c r="A78" s="135"/>
      <c r="B78" s="39"/>
      <c r="C78" s="13" t="s">
        <v>216</v>
      </c>
      <c r="D78" s="16" t="s">
        <v>18</v>
      </c>
      <c r="E78" s="31"/>
      <c r="F78" s="13"/>
      <c r="G78" s="20"/>
      <c r="H78" s="14"/>
      <c r="I78" s="52"/>
      <c r="J78" s="7"/>
      <c r="K78" s="52"/>
      <c r="L78" s="52"/>
      <c r="M78" s="52"/>
      <c r="N78" s="7"/>
      <c r="O78" s="52"/>
      <c r="P78" s="52"/>
      <c r="Q78" s="157"/>
      <c r="R78" s="14"/>
      <c r="S78" s="22"/>
      <c r="T78" s="43"/>
      <c r="U78" s="48"/>
      <c r="V78" s="3"/>
    </row>
    <row r="79" spans="1:23" ht="29.25" customHeight="1" x14ac:dyDescent="0.25">
      <c r="A79" s="135" t="s">
        <v>97</v>
      </c>
      <c r="B79" s="39" t="s">
        <v>111</v>
      </c>
      <c r="C79" s="16" t="s">
        <v>69</v>
      </c>
      <c r="D79" s="16" t="s">
        <v>18</v>
      </c>
      <c r="E79" s="32"/>
      <c r="F79" s="13"/>
      <c r="G79" s="21"/>
      <c r="H79" s="14"/>
      <c r="I79" s="52"/>
      <c r="J79" s="7"/>
      <c r="K79" s="7"/>
      <c r="L79" s="52"/>
      <c r="M79" s="52"/>
      <c r="N79" s="7"/>
      <c r="O79" s="23"/>
      <c r="P79" s="23"/>
      <c r="Q79" s="187"/>
      <c r="R79" s="14"/>
      <c r="S79" s="7"/>
      <c r="T79" s="43"/>
      <c r="U79" s="7"/>
    </row>
    <row r="80" spans="1:23" s="5" customFormat="1" ht="30" customHeight="1" x14ac:dyDescent="0.25">
      <c r="A80" s="135" t="s">
        <v>98</v>
      </c>
      <c r="B80" s="39" t="s">
        <v>111</v>
      </c>
      <c r="C80" s="16" t="s">
        <v>71</v>
      </c>
      <c r="D80" s="16" t="s">
        <v>18</v>
      </c>
      <c r="E80" s="31">
        <v>280</v>
      </c>
      <c r="F80" s="13" t="s">
        <v>16</v>
      </c>
      <c r="G80" s="21" t="s">
        <v>99</v>
      </c>
      <c r="H80" s="14"/>
      <c r="I80" s="52"/>
      <c r="J80" s="7"/>
      <c r="K80" s="7"/>
      <c r="L80" s="52"/>
      <c r="M80" s="52"/>
      <c r="N80" s="7"/>
      <c r="O80" s="23"/>
      <c r="P80" s="23"/>
      <c r="Q80" s="187"/>
      <c r="R80" s="14"/>
      <c r="S80" s="7"/>
      <c r="T80" s="43"/>
      <c r="U80" s="7"/>
      <c r="W80" s="1"/>
    </row>
    <row r="81" spans="1:23" s="5" customFormat="1" ht="26.25" customHeight="1" x14ac:dyDescent="0.25">
      <c r="A81" s="135"/>
      <c r="B81" s="39"/>
      <c r="C81" s="16" t="s">
        <v>205</v>
      </c>
      <c r="D81" s="16" t="s">
        <v>18</v>
      </c>
      <c r="E81" s="32"/>
      <c r="F81" s="13"/>
      <c r="G81" s="21"/>
      <c r="H81" s="14"/>
      <c r="I81" s="52"/>
      <c r="J81" s="7"/>
      <c r="K81" s="7"/>
      <c r="L81" s="52"/>
      <c r="M81" s="52"/>
      <c r="N81" s="7"/>
      <c r="O81" s="23"/>
      <c r="P81" s="23"/>
      <c r="Q81" s="187"/>
      <c r="R81" s="14"/>
      <c r="S81" s="7"/>
      <c r="T81" s="43"/>
      <c r="U81" s="7"/>
      <c r="W81" s="1"/>
    </row>
    <row r="82" spans="1:23" s="5" customFormat="1" ht="34.5" customHeight="1" x14ac:dyDescent="0.25">
      <c r="A82" s="135"/>
      <c r="B82" s="39"/>
      <c r="C82" s="16" t="s">
        <v>206</v>
      </c>
      <c r="D82" s="16" t="s">
        <v>18</v>
      </c>
      <c r="E82" s="32"/>
      <c r="F82" s="13"/>
      <c r="G82" s="21"/>
      <c r="H82" s="14"/>
      <c r="I82" s="52"/>
      <c r="J82" s="7"/>
      <c r="K82" s="7"/>
      <c r="L82" s="52"/>
      <c r="M82" s="52"/>
      <c r="N82" s="7"/>
      <c r="O82" s="23"/>
      <c r="P82" s="23"/>
      <c r="Q82" s="187"/>
      <c r="R82" s="14"/>
      <c r="S82" s="7"/>
      <c r="T82" s="43"/>
      <c r="U82" s="7" t="s">
        <v>433</v>
      </c>
      <c r="W82" s="1"/>
    </row>
    <row r="83" spans="1:23" s="5" customFormat="1" ht="26.25" customHeight="1" x14ac:dyDescent="0.25">
      <c r="A83" s="135"/>
      <c r="B83" s="39"/>
      <c r="C83" s="16" t="s">
        <v>207</v>
      </c>
      <c r="D83" s="16" t="s">
        <v>18</v>
      </c>
      <c r="E83" s="32"/>
      <c r="F83" s="13"/>
      <c r="G83" s="21"/>
      <c r="H83" s="14"/>
      <c r="I83" s="52"/>
      <c r="J83" s="7"/>
      <c r="K83" s="7"/>
      <c r="L83" s="52"/>
      <c r="M83" s="52"/>
      <c r="N83" s="7"/>
      <c r="O83" s="23"/>
      <c r="P83" s="23"/>
      <c r="Q83" s="187"/>
      <c r="R83" s="14"/>
      <c r="S83" s="7"/>
      <c r="T83" s="43"/>
      <c r="U83" s="7" t="s">
        <v>433</v>
      </c>
      <c r="W83" s="1"/>
    </row>
    <row r="84" spans="1:23" s="5" customFormat="1" ht="26.25" customHeight="1" x14ac:dyDescent="0.25">
      <c r="A84" s="135"/>
      <c r="B84" s="39"/>
      <c r="C84" s="16" t="s">
        <v>208</v>
      </c>
      <c r="D84" s="16" t="s">
        <v>18</v>
      </c>
      <c r="E84" s="32"/>
      <c r="F84" s="13"/>
      <c r="G84" s="21"/>
      <c r="H84" s="14"/>
      <c r="I84" s="52"/>
      <c r="J84" s="7"/>
      <c r="K84" s="7"/>
      <c r="L84" s="52"/>
      <c r="M84" s="52"/>
      <c r="N84" s="7"/>
      <c r="O84" s="23"/>
      <c r="P84" s="23"/>
      <c r="Q84" s="187"/>
      <c r="R84" s="14"/>
      <c r="S84" s="7"/>
      <c r="T84" s="43"/>
      <c r="U84" s="7" t="s">
        <v>433</v>
      </c>
      <c r="W84" s="1"/>
    </row>
    <row r="85" spans="1:23" s="5" customFormat="1" ht="26.25" customHeight="1" x14ac:dyDescent="0.25">
      <c r="A85" s="135"/>
      <c r="B85" s="39"/>
      <c r="C85" s="16" t="s">
        <v>209</v>
      </c>
      <c r="D85" s="16" t="s">
        <v>18</v>
      </c>
      <c r="E85" s="32"/>
      <c r="F85" s="13"/>
      <c r="G85" s="21"/>
      <c r="H85" s="14"/>
      <c r="I85" s="52"/>
      <c r="J85" s="7"/>
      <c r="K85" s="7"/>
      <c r="L85" s="52"/>
      <c r="M85" s="52"/>
      <c r="N85" s="7"/>
      <c r="O85" s="23"/>
      <c r="P85" s="23"/>
      <c r="Q85" s="187"/>
      <c r="R85" s="14"/>
      <c r="S85" s="7"/>
      <c r="T85" s="43"/>
      <c r="U85" s="7" t="s">
        <v>433</v>
      </c>
      <c r="W85" s="1"/>
    </row>
    <row r="86" spans="1:23" s="5" customFormat="1" ht="26.25" customHeight="1" x14ac:dyDescent="0.25">
      <c r="A86" s="135"/>
      <c r="B86" s="39"/>
      <c r="C86" s="16" t="s">
        <v>210</v>
      </c>
      <c r="D86" s="16" t="s">
        <v>18</v>
      </c>
      <c r="E86" s="32"/>
      <c r="F86" s="13"/>
      <c r="G86" s="21"/>
      <c r="H86" s="14"/>
      <c r="I86" s="52"/>
      <c r="J86" s="7"/>
      <c r="K86" s="7"/>
      <c r="L86" s="52"/>
      <c r="M86" s="52"/>
      <c r="N86" s="7"/>
      <c r="O86" s="23"/>
      <c r="P86" s="23"/>
      <c r="Q86" s="187"/>
      <c r="R86" s="14"/>
      <c r="S86" s="7"/>
      <c r="T86" s="43"/>
      <c r="U86" s="7" t="s">
        <v>433</v>
      </c>
      <c r="W86" s="1"/>
    </row>
    <row r="87" spans="1:23" s="5" customFormat="1" ht="26.25" customHeight="1" x14ac:dyDescent="0.25">
      <c r="A87" s="135"/>
      <c r="B87" s="39"/>
      <c r="C87" s="16" t="s">
        <v>211</v>
      </c>
      <c r="D87" s="16" t="s">
        <v>18</v>
      </c>
      <c r="E87" s="32"/>
      <c r="F87" s="13"/>
      <c r="G87" s="21"/>
      <c r="H87" s="14"/>
      <c r="I87" s="52"/>
      <c r="J87" s="7"/>
      <c r="K87" s="7"/>
      <c r="L87" s="52"/>
      <c r="M87" s="52"/>
      <c r="N87" s="7"/>
      <c r="O87" s="23"/>
      <c r="P87" s="23"/>
      <c r="Q87" s="187"/>
      <c r="R87" s="14"/>
      <c r="S87" s="7"/>
      <c r="T87" s="43"/>
      <c r="U87" s="7" t="s">
        <v>433</v>
      </c>
      <c r="W87" s="1"/>
    </row>
    <row r="88" spans="1:23" s="5" customFormat="1" ht="26.25" customHeight="1" thickBot="1" x14ac:dyDescent="0.3">
      <c r="A88" s="135"/>
      <c r="B88" s="39"/>
      <c r="C88" s="16" t="s">
        <v>212</v>
      </c>
      <c r="D88" s="16" t="s">
        <v>18</v>
      </c>
      <c r="E88" s="32"/>
      <c r="F88" s="13"/>
      <c r="G88" s="21"/>
      <c r="H88" s="14"/>
      <c r="I88" s="52"/>
      <c r="J88" s="7"/>
      <c r="K88" s="7"/>
      <c r="L88" s="52"/>
      <c r="M88" s="52"/>
      <c r="N88" s="7"/>
      <c r="O88" s="23"/>
      <c r="P88" s="23"/>
      <c r="Q88" s="187"/>
      <c r="R88" s="14"/>
      <c r="S88" s="7"/>
      <c r="T88" s="43"/>
      <c r="U88" s="7"/>
      <c r="W88" s="1"/>
    </row>
    <row r="89" spans="1:23" s="170" customFormat="1" ht="19.5" thickBot="1" x14ac:dyDescent="0.3">
      <c r="A89" s="215" t="s">
        <v>396</v>
      </c>
      <c r="B89" s="163"/>
      <c r="C89" s="164"/>
      <c r="D89" s="165"/>
      <c r="E89" s="166"/>
      <c r="F89" s="164"/>
      <c r="G89" s="164"/>
      <c r="H89" s="164"/>
      <c r="I89" s="164"/>
      <c r="J89" s="164"/>
      <c r="K89" s="164"/>
      <c r="L89" s="164"/>
      <c r="M89" s="164"/>
      <c r="N89" s="164"/>
      <c r="O89" s="164"/>
      <c r="P89" s="164"/>
      <c r="Q89" s="163"/>
      <c r="R89" s="164"/>
      <c r="S89" s="164"/>
      <c r="T89" s="167"/>
      <c r="U89" s="168"/>
      <c r="V89" s="169"/>
    </row>
    <row r="90" spans="1:23" s="5" customFormat="1" ht="46.5" customHeight="1" x14ac:dyDescent="0.25">
      <c r="A90" s="15" t="s">
        <v>278</v>
      </c>
      <c r="B90" s="139"/>
      <c r="C90" s="136" t="s">
        <v>275</v>
      </c>
      <c r="D90" s="136" t="s">
        <v>138</v>
      </c>
      <c r="E90" s="138">
        <v>106</v>
      </c>
      <c r="F90" s="136" t="s">
        <v>16</v>
      </c>
      <c r="G90" s="137" t="s">
        <v>279</v>
      </c>
      <c r="H90" s="135"/>
      <c r="I90" s="140"/>
      <c r="J90" s="134"/>
      <c r="K90" s="140"/>
      <c r="L90" s="140"/>
      <c r="M90" s="134"/>
      <c r="N90" s="134"/>
      <c r="O90" s="140"/>
      <c r="P90" s="140"/>
      <c r="Q90" s="156" t="s">
        <v>331</v>
      </c>
      <c r="R90" s="136"/>
      <c r="S90" s="134"/>
      <c r="T90" s="46" t="s">
        <v>700</v>
      </c>
      <c r="U90" s="77" t="s">
        <v>701</v>
      </c>
      <c r="V90" s="130"/>
    </row>
    <row r="91" spans="1:23" s="5" customFormat="1" ht="63.75" customHeight="1" x14ac:dyDescent="0.25">
      <c r="A91" s="135" t="s">
        <v>611</v>
      </c>
      <c r="B91" s="139"/>
      <c r="C91" s="136" t="s">
        <v>387</v>
      </c>
      <c r="D91" s="136" t="s">
        <v>315</v>
      </c>
      <c r="E91" s="138">
        <v>10</v>
      </c>
      <c r="F91" s="135" t="s">
        <v>19</v>
      </c>
      <c r="G91" s="137" t="s">
        <v>452</v>
      </c>
      <c r="H91" s="14"/>
      <c r="I91" s="52"/>
      <c r="J91" s="7"/>
      <c r="K91" s="7"/>
      <c r="L91" s="52"/>
      <c r="M91" s="52"/>
      <c r="N91" s="7"/>
      <c r="O91" s="23"/>
      <c r="P91" s="23"/>
      <c r="Q91" s="179" t="s">
        <v>335</v>
      </c>
      <c r="R91" s="135"/>
      <c r="S91" s="7"/>
      <c r="T91" s="87" t="s">
        <v>721</v>
      </c>
      <c r="U91" s="8" t="s">
        <v>741</v>
      </c>
      <c r="V91" s="127" t="s">
        <v>675</v>
      </c>
      <c r="W91" s="1"/>
    </row>
    <row r="92" spans="1:23" ht="48" customHeight="1" x14ac:dyDescent="0.25">
      <c r="A92" s="135" t="s">
        <v>341</v>
      </c>
      <c r="B92" s="139"/>
      <c r="C92" s="135" t="s">
        <v>342</v>
      </c>
      <c r="D92" s="136" t="s">
        <v>340</v>
      </c>
      <c r="E92" s="138">
        <v>1742</v>
      </c>
      <c r="F92" s="135" t="s">
        <v>19</v>
      </c>
      <c r="G92" s="137" t="s">
        <v>343</v>
      </c>
      <c r="H92" s="135"/>
      <c r="I92" s="140"/>
      <c r="J92" s="134"/>
      <c r="K92" s="140"/>
      <c r="L92" s="140"/>
      <c r="M92" s="140"/>
      <c r="N92" s="134"/>
      <c r="O92" s="140"/>
      <c r="P92" s="140"/>
      <c r="Q92" s="156" t="s">
        <v>331</v>
      </c>
      <c r="R92" s="136">
        <v>2018</v>
      </c>
      <c r="S92" s="22"/>
      <c r="T92" s="46" t="s">
        <v>367</v>
      </c>
      <c r="U92" s="77" t="s">
        <v>669</v>
      </c>
      <c r="V92" s="130"/>
    </row>
    <row r="93" spans="1:23" customFormat="1" ht="49.5" customHeight="1" x14ac:dyDescent="0.25">
      <c r="A93" s="135" t="s">
        <v>124</v>
      </c>
      <c r="B93" s="38"/>
      <c r="C93" s="13" t="s">
        <v>612</v>
      </c>
      <c r="D93" s="16" t="s">
        <v>89</v>
      </c>
      <c r="E93" s="31">
        <v>8</v>
      </c>
      <c r="F93" s="13" t="s">
        <v>19</v>
      </c>
      <c r="G93" s="20" t="s">
        <v>402</v>
      </c>
      <c r="H93" s="14"/>
      <c r="I93" s="52"/>
      <c r="J93" s="7"/>
      <c r="K93" s="52"/>
      <c r="L93" s="52"/>
      <c r="M93" s="52"/>
      <c r="N93" s="7"/>
      <c r="O93" s="52"/>
      <c r="P93" s="52"/>
      <c r="Q93" s="179" t="s">
        <v>608</v>
      </c>
      <c r="R93" s="136"/>
      <c r="S93" s="7"/>
      <c r="T93" s="43" t="s">
        <v>721</v>
      </c>
      <c r="U93" s="49" t="s">
        <v>738</v>
      </c>
      <c r="V93" s="132"/>
      <c r="W93" s="114"/>
    </row>
    <row r="94" spans="1:23" ht="48.75" customHeight="1" x14ac:dyDescent="0.25">
      <c r="A94" s="136" t="s">
        <v>350</v>
      </c>
      <c r="B94" s="40" t="s">
        <v>111</v>
      </c>
      <c r="C94" s="16" t="s">
        <v>262</v>
      </c>
      <c r="D94" s="16" t="s">
        <v>122</v>
      </c>
      <c r="E94" s="31">
        <v>484</v>
      </c>
      <c r="F94" s="16" t="s">
        <v>16</v>
      </c>
      <c r="G94" s="20" t="s">
        <v>73</v>
      </c>
      <c r="H94" s="14" t="s">
        <v>115</v>
      </c>
      <c r="I94" s="52"/>
      <c r="J94" s="7"/>
      <c r="K94" s="52"/>
      <c r="L94" s="52"/>
      <c r="M94" s="52"/>
      <c r="N94" s="7"/>
      <c r="O94" s="52"/>
      <c r="P94" s="52"/>
      <c r="Q94" s="157" t="s">
        <v>609</v>
      </c>
      <c r="R94" s="34" t="s">
        <v>470</v>
      </c>
      <c r="S94" s="7"/>
      <c r="T94" s="43" t="s">
        <v>697</v>
      </c>
      <c r="U94" s="49" t="s">
        <v>680</v>
      </c>
      <c r="V94" s="126"/>
    </row>
    <row r="95" spans="1:23" customFormat="1" ht="43.5" customHeight="1" x14ac:dyDescent="0.25">
      <c r="A95" s="200"/>
      <c r="B95" s="39"/>
      <c r="C95" s="16" t="s">
        <v>392</v>
      </c>
      <c r="D95" s="16" t="s">
        <v>36</v>
      </c>
      <c r="E95" s="31">
        <v>735</v>
      </c>
      <c r="F95" s="13" t="s">
        <v>19</v>
      </c>
      <c r="G95" s="10" t="s">
        <v>451</v>
      </c>
      <c r="H95" s="13"/>
      <c r="I95" s="54"/>
      <c r="J95" s="9"/>
      <c r="K95" s="9"/>
      <c r="L95" s="9"/>
      <c r="M95" s="54"/>
      <c r="N95" s="9"/>
      <c r="O95" s="9"/>
      <c r="P95" s="9"/>
      <c r="Q95" s="135" t="s">
        <v>331</v>
      </c>
      <c r="R95" s="16"/>
      <c r="S95" s="71">
        <v>0.4</v>
      </c>
      <c r="T95" s="46" t="s">
        <v>462</v>
      </c>
      <c r="U95" s="10" t="s">
        <v>235</v>
      </c>
      <c r="V95" s="46"/>
      <c r="W95" s="4"/>
    </row>
    <row r="96" spans="1:23" ht="45" x14ac:dyDescent="0.25">
      <c r="A96" s="14" t="s">
        <v>44</v>
      </c>
      <c r="B96" s="38" t="s">
        <v>111</v>
      </c>
      <c r="C96" s="13" t="s">
        <v>45</v>
      </c>
      <c r="D96" s="16" t="s">
        <v>40</v>
      </c>
      <c r="E96" s="31">
        <v>2100</v>
      </c>
      <c r="F96" s="13" t="s">
        <v>16</v>
      </c>
      <c r="G96" s="20" t="s">
        <v>243</v>
      </c>
      <c r="H96" s="14"/>
      <c r="I96" s="52"/>
      <c r="J96" s="7"/>
      <c r="K96" s="52"/>
      <c r="L96" s="52"/>
      <c r="M96" s="52"/>
      <c r="N96" s="7"/>
      <c r="O96" s="52"/>
      <c r="P96" s="52"/>
      <c r="Q96" s="157" t="s">
        <v>331</v>
      </c>
      <c r="R96" s="34" t="s">
        <v>242</v>
      </c>
      <c r="S96" s="22">
        <v>0.25</v>
      </c>
      <c r="T96" s="87" t="s">
        <v>462</v>
      </c>
      <c r="U96" s="49" t="s">
        <v>467</v>
      </c>
      <c r="V96" s="127"/>
    </row>
    <row r="97" spans="1:23" s="5" customFormat="1" ht="31.5" customHeight="1" x14ac:dyDescent="0.25">
      <c r="A97" s="200"/>
      <c r="B97" s="39"/>
      <c r="C97" s="16" t="s">
        <v>213</v>
      </c>
      <c r="D97" s="16" t="s">
        <v>36</v>
      </c>
      <c r="E97" s="86"/>
      <c r="F97" s="9"/>
      <c r="G97" s="9"/>
      <c r="H97" s="13"/>
      <c r="I97" s="54"/>
      <c r="J97" s="9"/>
      <c r="K97" s="9"/>
      <c r="L97" s="9"/>
      <c r="M97" s="54"/>
      <c r="N97" s="9"/>
      <c r="O97" s="9"/>
      <c r="P97" s="9"/>
      <c r="Q97" s="135"/>
      <c r="R97" s="13"/>
      <c r="S97" s="9"/>
      <c r="T97" s="46"/>
      <c r="U97" s="9"/>
    </row>
    <row r="98" spans="1:23" ht="27" customHeight="1" x14ac:dyDescent="0.25">
      <c r="A98" s="202"/>
      <c r="B98" s="38"/>
      <c r="C98" s="34" t="s">
        <v>215</v>
      </c>
      <c r="D98" s="34" t="s">
        <v>36</v>
      </c>
      <c r="E98" s="79"/>
      <c r="F98" s="7"/>
      <c r="G98" s="18"/>
      <c r="H98" s="14"/>
      <c r="I98" s="52"/>
      <c r="J98" s="7"/>
      <c r="K98" s="7"/>
      <c r="L98" s="7"/>
      <c r="M98" s="52"/>
      <c r="N98" s="7"/>
      <c r="O98" s="7"/>
      <c r="P98" s="7"/>
      <c r="Q98" s="14"/>
      <c r="R98" s="14"/>
      <c r="S98" s="7"/>
      <c r="T98" s="43"/>
      <c r="U98" s="7"/>
      <c r="V98" s="3"/>
    </row>
    <row r="99" spans="1:23" s="5" customFormat="1" ht="48.75" customHeight="1" x14ac:dyDescent="0.25">
      <c r="A99" s="15" t="s">
        <v>222</v>
      </c>
      <c r="B99" s="39"/>
      <c r="C99" s="16" t="s">
        <v>224</v>
      </c>
      <c r="D99" s="16" t="s">
        <v>138</v>
      </c>
      <c r="E99" s="31">
        <v>3.7</v>
      </c>
      <c r="F99" s="16" t="s">
        <v>19</v>
      </c>
      <c r="G99" s="20" t="s">
        <v>223</v>
      </c>
      <c r="H99" s="13"/>
      <c r="I99" s="54"/>
      <c r="J99" s="9"/>
      <c r="K99" s="54"/>
      <c r="L99" s="54"/>
      <c r="M99" s="9"/>
      <c r="N99" s="9"/>
      <c r="O99" s="54"/>
      <c r="P99" s="54"/>
      <c r="Q99" s="179" t="s">
        <v>333</v>
      </c>
      <c r="R99" s="16" t="s">
        <v>286</v>
      </c>
      <c r="S99" s="9"/>
      <c r="T99" s="46" t="s">
        <v>461</v>
      </c>
      <c r="U99" s="137" t="s">
        <v>457</v>
      </c>
      <c r="V99" s="130"/>
    </row>
    <row r="100" spans="1:23" s="5" customFormat="1" ht="42" customHeight="1" x14ac:dyDescent="0.25">
      <c r="A100" s="15" t="s">
        <v>316</v>
      </c>
      <c r="B100" s="139"/>
      <c r="C100" s="136" t="s">
        <v>317</v>
      </c>
      <c r="D100" s="136" t="s">
        <v>138</v>
      </c>
      <c r="E100" s="138">
        <v>175</v>
      </c>
      <c r="F100" s="136" t="s">
        <v>16</v>
      </c>
      <c r="G100" s="137" t="s">
        <v>303</v>
      </c>
      <c r="H100" s="135"/>
      <c r="I100" s="140"/>
      <c r="J100" s="134"/>
      <c r="K100" s="140"/>
      <c r="L100" s="140"/>
      <c r="M100" s="134"/>
      <c r="N100" s="134"/>
      <c r="O100" s="140"/>
      <c r="P100" s="140"/>
      <c r="Q100" s="179" t="s">
        <v>333</v>
      </c>
      <c r="R100" s="136">
        <v>2016</v>
      </c>
      <c r="S100" s="134"/>
      <c r="T100" s="46" t="s">
        <v>367</v>
      </c>
      <c r="U100" s="19" t="s">
        <v>318</v>
      </c>
      <c r="V100" s="130"/>
    </row>
    <row r="101" spans="1:23" s="5" customFormat="1" ht="61.5" customHeight="1" x14ac:dyDescent="0.25">
      <c r="A101" s="135"/>
      <c r="B101" s="39" t="s">
        <v>111</v>
      </c>
      <c r="C101" s="16" t="s">
        <v>70</v>
      </c>
      <c r="D101" s="16" t="s">
        <v>18</v>
      </c>
      <c r="E101" s="31">
        <v>350</v>
      </c>
      <c r="F101" s="13" t="s">
        <v>16</v>
      </c>
      <c r="G101" s="21"/>
      <c r="H101" s="14"/>
      <c r="I101" s="52"/>
      <c r="J101" s="7"/>
      <c r="K101" s="7"/>
      <c r="L101" s="52"/>
      <c r="M101" s="52"/>
      <c r="N101" s="7"/>
      <c r="O101" s="23"/>
      <c r="P101" s="23"/>
      <c r="Q101" s="179" t="s">
        <v>335</v>
      </c>
      <c r="R101" s="14"/>
      <c r="S101" s="7"/>
      <c r="T101" s="43" t="s">
        <v>462</v>
      </c>
      <c r="U101" s="8" t="s">
        <v>468</v>
      </c>
      <c r="W101" s="1"/>
    </row>
    <row r="102" spans="1:23" ht="30" x14ac:dyDescent="0.25">
      <c r="A102" s="135" t="s">
        <v>102</v>
      </c>
      <c r="B102" s="39" t="s">
        <v>111</v>
      </c>
      <c r="C102" s="13" t="s">
        <v>141</v>
      </c>
      <c r="D102" s="16" t="s">
        <v>65</v>
      </c>
      <c r="E102" s="31">
        <v>2000</v>
      </c>
      <c r="F102" s="13" t="s">
        <v>16</v>
      </c>
      <c r="G102" s="20" t="s">
        <v>103</v>
      </c>
      <c r="H102" s="14"/>
      <c r="I102" s="52"/>
      <c r="J102" s="7"/>
      <c r="K102" s="52"/>
      <c r="L102" s="52"/>
      <c r="M102" s="52"/>
      <c r="N102" s="7"/>
      <c r="O102" s="52"/>
      <c r="P102" s="52"/>
      <c r="Q102" s="157"/>
      <c r="R102" s="14" t="s">
        <v>91</v>
      </c>
      <c r="S102" s="22">
        <v>0.15</v>
      </c>
      <c r="T102" s="43"/>
      <c r="U102" s="48" t="s">
        <v>129</v>
      </c>
      <c r="V102" s="3"/>
    </row>
    <row r="103" spans="1:23" ht="27" customHeight="1" x14ac:dyDescent="0.25">
      <c r="A103" s="160" t="s">
        <v>244</v>
      </c>
      <c r="B103" s="38"/>
      <c r="C103" s="34" t="s">
        <v>204</v>
      </c>
      <c r="D103" s="34" t="s">
        <v>203</v>
      </c>
      <c r="E103" s="79"/>
      <c r="F103" s="7"/>
      <c r="G103" s="18"/>
      <c r="H103" s="14"/>
      <c r="I103" s="52"/>
      <c r="J103" s="7"/>
      <c r="K103" s="7"/>
      <c r="L103" s="7"/>
      <c r="M103" s="52"/>
      <c r="N103" s="7"/>
      <c r="O103" s="7"/>
      <c r="P103" s="7"/>
      <c r="Q103" s="14"/>
      <c r="R103" s="14"/>
      <c r="S103" s="7"/>
      <c r="T103" s="43" t="s">
        <v>393</v>
      </c>
      <c r="U103" s="7" t="s">
        <v>297</v>
      </c>
      <c r="V103" s="3"/>
    </row>
    <row r="104" spans="1:23" s="5" customFormat="1" ht="27" customHeight="1" x14ac:dyDescent="0.25">
      <c r="A104" s="200"/>
      <c r="B104" s="39"/>
      <c r="C104" s="16" t="s">
        <v>199</v>
      </c>
      <c r="D104" s="16" t="s">
        <v>36</v>
      </c>
      <c r="E104" s="86"/>
      <c r="F104" s="9"/>
      <c r="G104" s="9"/>
      <c r="H104" s="13"/>
      <c r="I104" s="54"/>
      <c r="J104" s="9"/>
      <c r="K104" s="9"/>
      <c r="L104" s="9"/>
      <c r="M104" s="54"/>
      <c r="N104" s="9"/>
      <c r="O104" s="9"/>
      <c r="P104" s="9"/>
      <c r="Q104" s="135"/>
      <c r="R104" s="13"/>
      <c r="S104" s="9"/>
      <c r="T104" s="46"/>
      <c r="U104" s="9"/>
    </row>
    <row r="105" spans="1:23" ht="66.75" customHeight="1" x14ac:dyDescent="0.25">
      <c r="A105" s="136" t="s">
        <v>218</v>
      </c>
      <c r="B105" s="40" t="s">
        <v>111</v>
      </c>
      <c r="C105" s="16" t="s">
        <v>180</v>
      </c>
      <c r="D105" s="16" t="s">
        <v>194</v>
      </c>
      <c r="E105" s="32" t="s">
        <v>80</v>
      </c>
      <c r="F105" s="13" t="s">
        <v>19</v>
      </c>
      <c r="G105" s="20"/>
      <c r="H105" s="14"/>
      <c r="I105" s="52"/>
      <c r="J105" s="7"/>
      <c r="K105" s="7"/>
      <c r="L105" s="7"/>
      <c r="M105" s="52"/>
      <c r="N105" s="7"/>
      <c r="O105" s="52"/>
      <c r="P105" s="52"/>
      <c r="Q105" s="157" t="s">
        <v>331</v>
      </c>
      <c r="R105" s="14"/>
      <c r="S105" s="7"/>
      <c r="T105" s="43"/>
      <c r="U105" s="76"/>
      <c r="V105" s="127"/>
    </row>
    <row r="106" spans="1:23" ht="35.25" customHeight="1" x14ac:dyDescent="0.25">
      <c r="A106" s="135"/>
      <c r="B106" s="39"/>
      <c r="C106" s="16" t="s">
        <v>195</v>
      </c>
      <c r="D106" s="16" t="s">
        <v>18</v>
      </c>
      <c r="E106" s="32" t="s">
        <v>80</v>
      </c>
      <c r="F106" s="13"/>
      <c r="G106" s="10"/>
      <c r="H106" s="14"/>
      <c r="I106" s="52"/>
      <c r="J106" s="7"/>
      <c r="K106" s="7"/>
      <c r="L106" s="52"/>
      <c r="M106" s="52"/>
      <c r="N106" s="7"/>
      <c r="O106" s="7"/>
      <c r="P106" s="7"/>
      <c r="Q106" s="14"/>
      <c r="R106" s="14"/>
      <c r="S106" s="7"/>
      <c r="T106" s="43"/>
      <c r="U106" s="7" t="s">
        <v>324</v>
      </c>
      <c r="V106" s="3"/>
    </row>
    <row r="107" spans="1:23" ht="45" x14ac:dyDescent="0.25">
      <c r="A107" s="14" t="s">
        <v>62</v>
      </c>
      <c r="B107" s="38" t="s">
        <v>114</v>
      </c>
      <c r="C107" s="14" t="s">
        <v>63</v>
      </c>
      <c r="D107" s="34" t="s">
        <v>36</v>
      </c>
      <c r="E107" s="31">
        <v>248</v>
      </c>
      <c r="F107" s="14" t="s">
        <v>19</v>
      </c>
      <c r="G107" s="19" t="s">
        <v>64</v>
      </c>
      <c r="H107" s="14" t="s">
        <v>115</v>
      </c>
      <c r="I107" s="52">
        <v>750000</v>
      </c>
      <c r="J107" s="22">
        <v>7.0000000000000007E-2</v>
      </c>
      <c r="K107" s="52">
        <f>I107*J107</f>
        <v>52500.000000000007</v>
      </c>
      <c r="L107" s="52">
        <v>10000</v>
      </c>
      <c r="M107" s="52">
        <v>0</v>
      </c>
      <c r="N107" s="22">
        <v>0.5</v>
      </c>
      <c r="O107" s="52">
        <f>K107*N107</f>
        <v>26250.000000000004</v>
      </c>
      <c r="P107" s="52">
        <f>O107+L107</f>
        <v>36250</v>
      </c>
      <c r="Q107" s="157" t="s">
        <v>331</v>
      </c>
      <c r="R107" s="34">
        <v>2016</v>
      </c>
      <c r="S107" s="61" t="s">
        <v>80</v>
      </c>
      <c r="T107" s="87" t="s">
        <v>304</v>
      </c>
      <c r="U107" s="49" t="s">
        <v>306</v>
      </c>
      <c r="V107" s="127"/>
    </row>
    <row r="108" spans="1:23" ht="42.75" customHeight="1" x14ac:dyDescent="0.25">
      <c r="A108" s="34" t="s">
        <v>302</v>
      </c>
      <c r="B108" s="38"/>
      <c r="C108" s="14" t="s">
        <v>285</v>
      </c>
      <c r="D108" s="34" t="s">
        <v>89</v>
      </c>
      <c r="E108" s="30"/>
      <c r="F108" s="14"/>
      <c r="G108" s="19"/>
      <c r="H108" s="14"/>
      <c r="I108" s="52"/>
      <c r="J108" s="7"/>
      <c r="K108" s="52"/>
      <c r="L108" s="52"/>
      <c r="M108" s="52"/>
      <c r="N108" s="7"/>
      <c r="O108" s="52"/>
      <c r="P108" s="52"/>
      <c r="Q108" s="157" t="s">
        <v>331</v>
      </c>
      <c r="R108" s="14" t="s">
        <v>80</v>
      </c>
      <c r="S108" s="7"/>
      <c r="T108" s="43" t="s">
        <v>353</v>
      </c>
      <c r="U108" s="19" t="s">
        <v>354</v>
      </c>
      <c r="V108" s="130"/>
    </row>
    <row r="109" spans="1:23" ht="30.75" customHeight="1" x14ac:dyDescent="0.25">
      <c r="A109" s="135" t="s">
        <v>22</v>
      </c>
      <c r="B109" s="39"/>
      <c r="C109" s="13" t="s">
        <v>21</v>
      </c>
      <c r="D109" s="16" t="s">
        <v>18</v>
      </c>
      <c r="E109" s="31">
        <v>30</v>
      </c>
      <c r="F109" s="13" t="s">
        <v>19</v>
      </c>
      <c r="G109" s="21" t="s">
        <v>93</v>
      </c>
      <c r="H109" s="13"/>
      <c r="I109" s="54"/>
      <c r="J109" s="9"/>
      <c r="K109" s="54"/>
      <c r="L109" s="54"/>
      <c r="M109" s="9"/>
      <c r="N109" s="9"/>
      <c r="O109" s="54"/>
      <c r="P109" s="54"/>
      <c r="Q109" s="156"/>
      <c r="R109" s="13"/>
      <c r="S109" s="7"/>
      <c r="T109" s="43"/>
      <c r="U109" s="75"/>
      <c r="V109" s="127"/>
    </row>
    <row r="110" spans="1:23" ht="66" customHeight="1" x14ac:dyDescent="0.25">
      <c r="A110" s="136" t="s">
        <v>174</v>
      </c>
      <c r="B110" s="40" t="s">
        <v>111</v>
      </c>
      <c r="C110" s="16" t="s">
        <v>170</v>
      </c>
      <c r="D110" s="16" t="s">
        <v>122</v>
      </c>
      <c r="E110" s="31">
        <v>15</v>
      </c>
      <c r="F110" s="13" t="s">
        <v>19</v>
      </c>
      <c r="G110" s="20" t="s">
        <v>263</v>
      </c>
      <c r="H110" s="14"/>
      <c r="I110" s="52"/>
      <c r="J110" s="7"/>
      <c r="K110" s="7"/>
      <c r="L110" s="7"/>
      <c r="M110" s="52"/>
      <c r="N110" s="7"/>
      <c r="O110" s="52"/>
      <c r="P110" s="52"/>
      <c r="Q110" s="157"/>
      <c r="R110" s="14" t="s">
        <v>80</v>
      </c>
      <c r="S110" s="7"/>
      <c r="T110" s="43" t="s">
        <v>296</v>
      </c>
      <c r="U110" s="76" t="s">
        <v>264</v>
      </c>
      <c r="V110" s="127"/>
    </row>
    <row r="111" spans="1:23" customFormat="1" ht="45" x14ac:dyDescent="0.25">
      <c r="A111" s="15"/>
      <c r="B111" s="39"/>
      <c r="C111" s="16" t="s">
        <v>191</v>
      </c>
      <c r="D111" s="16" t="s">
        <v>138</v>
      </c>
      <c r="E111" s="31">
        <v>25</v>
      </c>
      <c r="F111" s="13" t="s">
        <v>19</v>
      </c>
      <c r="G111" s="10" t="s">
        <v>225</v>
      </c>
      <c r="H111" s="13"/>
      <c r="I111" s="54"/>
      <c r="J111" s="9"/>
      <c r="K111" s="9"/>
      <c r="L111" s="9"/>
      <c r="M111" s="54"/>
      <c r="N111" s="9"/>
      <c r="O111" s="9"/>
      <c r="P111" s="9"/>
      <c r="Q111" s="135"/>
      <c r="R111" s="13"/>
      <c r="S111" s="71">
        <v>0</v>
      </c>
      <c r="T111" s="89" t="s">
        <v>284</v>
      </c>
      <c r="U111" s="10" t="s">
        <v>287</v>
      </c>
      <c r="V111" s="143" t="s">
        <v>268</v>
      </c>
      <c r="W111" s="3"/>
    </row>
    <row r="112" spans="1:23" s="5" customFormat="1" ht="45" customHeight="1" x14ac:dyDescent="0.25">
      <c r="A112" s="135" t="s">
        <v>101</v>
      </c>
      <c r="B112" s="39" t="s">
        <v>114</v>
      </c>
      <c r="C112" s="13" t="s">
        <v>17</v>
      </c>
      <c r="D112" s="16" t="s">
        <v>18</v>
      </c>
      <c r="E112" s="31">
        <v>690</v>
      </c>
      <c r="F112" s="13" t="s">
        <v>19</v>
      </c>
      <c r="G112" s="20" t="s">
        <v>20</v>
      </c>
      <c r="H112" s="13"/>
      <c r="I112" s="54"/>
      <c r="J112" s="9"/>
      <c r="K112" s="54"/>
      <c r="L112" s="54"/>
      <c r="M112" s="54"/>
      <c r="N112" s="9"/>
      <c r="O112" s="54"/>
      <c r="P112" s="54"/>
      <c r="Q112" s="156"/>
      <c r="R112" s="13"/>
      <c r="S112" s="9"/>
      <c r="T112" s="46"/>
      <c r="U112" s="68" t="s">
        <v>521</v>
      </c>
      <c r="V112" s="3"/>
    </row>
    <row r="113" spans="1:22" ht="45.75" thickBot="1" x14ac:dyDescent="0.3">
      <c r="A113" s="135"/>
      <c r="B113" s="39" t="s">
        <v>111</v>
      </c>
      <c r="C113" s="16" t="s">
        <v>134</v>
      </c>
      <c r="D113" s="16" t="s">
        <v>86</v>
      </c>
      <c r="E113" s="32">
        <v>206</v>
      </c>
      <c r="F113" s="13" t="s">
        <v>16</v>
      </c>
      <c r="G113" s="10" t="s">
        <v>135</v>
      </c>
      <c r="H113" s="13"/>
      <c r="I113" s="54"/>
      <c r="J113" s="9"/>
      <c r="K113" s="9"/>
      <c r="L113" s="54"/>
      <c r="M113" s="54"/>
      <c r="N113" s="9"/>
      <c r="O113" s="73"/>
      <c r="P113" s="73"/>
      <c r="Q113" s="188"/>
      <c r="R113" s="13"/>
      <c r="S113" s="7"/>
      <c r="T113" s="43" t="s">
        <v>267</v>
      </c>
      <c r="U113" s="8"/>
      <c r="V113" s="3"/>
    </row>
    <row r="114" spans="1:22" ht="30" x14ac:dyDescent="0.25">
      <c r="A114" s="135" t="s">
        <v>52</v>
      </c>
      <c r="B114" s="39" t="s">
        <v>114</v>
      </c>
      <c r="C114" s="13" t="s">
        <v>53</v>
      </c>
      <c r="D114" s="16" t="s">
        <v>121</v>
      </c>
      <c r="E114" s="33">
        <v>0.03</v>
      </c>
      <c r="F114" s="13" t="s">
        <v>26</v>
      </c>
      <c r="G114" s="20" t="s">
        <v>54</v>
      </c>
      <c r="H114" s="13" t="s">
        <v>115</v>
      </c>
      <c r="I114" s="54">
        <v>750000</v>
      </c>
      <c r="J114" s="72">
        <v>0.05</v>
      </c>
      <c r="K114" s="54">
        <v>30000</v>
      </c>
      <c r="L114" s="54">
        <v>0</v>
      </c>
      <c r="M114" s="54">
        <v>0</v>
      </c>
      <c r="N114" s="72">
        <v>0.5</v>
      </c>
      <c r="O114" s="54">
        <v>15000</v>
      </c>
      <c r="P114" s="54">
        <v>15000</v>
      </c>
      <c r="Q114" s="156"/>
      <c r="R114" s="13"/>
      <c r="S114" s="9"/>
      <c r="T114" s="46"/>
      <c r="U114" s="123" t="s">
        <v>221</v>
      </c>
      <c r="V114" s="3"/>
    </row>
    <row r="115" spans="1:22" ht="40.5" customHeight="1" x14ac:dyDescent="0.25">
      <c r="A115" s="14" t="s">
        <v>164</v>
      </c>
      <c r="B115" s="38" t="s">
        <v>111</v>
      </c>
      <c r="C115" s="14" t="s">
        <v>165</v>
      </c>
      <c r="D115" s="34" t="s">
        <v>121</v>
      </c>
      <c r="E115" s="29"/>
      <c r="F115" s="14" t="s">
        <v>26</v>
      </c>
      <c r="G115" s="20" t="s">
        <v>197</v>
      </c>
      <c r="H115" s="14"/>
      <c r="I115" s="52"/>
      <c r="J115" s="7"/>
      <c r="K115" s="52"/>
      <c r="L115" s="52"/>
      <c r="M115" s="52"/>
      <c r="N115" s="7"/>
      <c r="O115" s="52"/>
      <c r="P115" s="52"/>
      <c r="Q115" s="157"/>
      <c r="R115" s="14"/>
      <c r="S115" s="65"/>
      <c r="T115" s="43"/>
      <c r="U115" s="8" t="s">
        <v>166</v>
      </c>
      <c r="V115" s="3"/>
    </row>
    <row r="116" spans="1:22" ht="41.25" customHeight="1" x14ac:dyDescent="0.25">
      <c r="A116" s="135" t="s">
        <v>161</v>
      </c>
      <c r="B116" s="39" t="s">
        <v>111</v>
      </c>
      <c r="C116" s="16" t="s">
        <v>150</v>
      </c>
      <c r="D116" s="16" t="s">
        <v>121</v>
      </c>
      <c r="E116" s="31">
        <v>104</v>
      </c>
      <c r="F116" s="13" t="s">
        <v>16</v>
      </c>
      <c r="G116" s="20" t="s">
        <v>153</v>
      </c>
      <c r="H116" s="14"/>
      <c r="I116" s="52"/>
      <c r="J116" s="7"/>
      <c r="K116" s="7"/>
      <c r="L116" s="52"/>
      <c r="M116" s="52"/>
      <c r="N116" s="7"/>
      <c r="O116" s="23"/>
      <c r="P116" s="23"/>
      <c r="Q116" s="187"/>
      <c r="R116" s="14"/>
      <c r="S116" s="7"/>
      <c r="T116" s="43" t="s">
        <v>292</v>
      </c>
      <c r="U116" s="8" t="s">
        <v>397</v>
      </c>
      <c r="V116" s="130" t="s">
        <v>274</v>
      </c>
    </row>
    <row r="117" spans="1:22" ht="30" x14ac:dyDescent="0.25">
      <c r="A117" s="135"/>
      <c r="B117" s="39" t="s">
        <v>111</v>
      </c>
      <c r="C117" s="16" t="s">
        <v>148</v>
      </c>
      <c r="D117" s="16"/>
      <c r="E117" s="32"/>
      <c r="F117" s="13"/>
      <c r="G117" s="20"/>
      <c r="H117" s="14"/>
      <c r="I117" s="52"/>
      <c r="J117" s="7"/>
      <c r="K117" s="7"/>
      <c r="L117" s="52"/>
      <c r="M117" s="52"/>
      <c r="N117" s="7"/>
      <c r="O117" s="23"/>
      <c r="P117" s="23"/>
      <c r="Q117" s="187"/>
      <c r="R117" s="14"/>
      <c r="S117" s="7"/>
      <c r="T117" s="43" t="s">
        <v>267</v>
      </c>
      <c r="U117" s="8" t="s">
        <v>273</v>
      </c>
      <c r="V117" s="3"/>
    </row>
    <row r="118" spans="1:22" ht="30.75" customHeight="1" x14ac:dyDescent="0.25">
      <c r="A118" s="135"/>
      <c r="B118" s="39" t="s">
        <v>111</v>
      </c>
      <c r="C118" s="16" t="s">
        <v>66</v>
      </c>
      <c r="D118" s="16" t="s">
        <v>24</v>
      </c>
      <c r="E118" s="32"/>
      <c r="F118" s="13"/>
      <c r="G118" s="21"/>
      <c r="H118" s="14"/>
      <c r="I118" s="52"/>
      <c r="J118" s="7"/>
      <c r="K118" s="7"/>
      <c r="L118" s="52"/>
      <c r="M118" s="52"/>
      <c r="N118" s="7"/>
      <c r="O118" s="23"/>
      <c r="P118" s="23"/>
      <c r="Q118" s="187"/>
      <c r="R118" s="14"/>
      <c r="S118" s="7"/>
      <c r="T118" s="43"/>
      <c r="U118" s="7"/>
    </row>
    <row r="119" spans="1:22" ht="27" customHeight="1" x14ac:dyDescent="0.25">
      <c r="A119" s="135"/>
      <c r="B119" s="39" t="s">
        <v>111</v>
      </c>
      <c r="C119" s="16" t="s">
        <v>67</v>
      </c>
      <c r="D119" s="16" t="s">
        <v>24</v>
      </c>
      <c r="E119" s="32"/>
      <c r="F119" s="13"/>
      <c r="G119" s="21"/>
      <c r="H119" s="14"/>
      <c r="I119" s="52"/>
      <c r="J119" s="7"/>
      <c r="K119" s="7"/>
      <c r="L119" s="52"/>
      <c r="M119" s="52"/>
      <c r="N119" s="7"/>
      <c r="O119" s="23"/>
      <c r="P119" s="23"/>
      <c r="Q119" s="187"/>
      <c r="R119" s="14"/>
      <c r="S119" s="7"/>
      <c r="T119" s="43"/>
      <c r="U119" s="7"/>
    </row>
    <row r="120" spans="1:22" ht="33.75" customHeight="1" x14ac:dyDescent="0.25">
      <c r="A120" s="135"/>
      <c r="B120" s="39" t="s">
        <v>111</v>
      </c>
      <c r="C120" s="16" t="s">
        <v>68</v>
      </c>
      <c r="D120" s="16" t="s">
        <v>24</v>
      </c>
      <c r="E120" s="32"/>
      <c r="F120" s="13"/>
      <c r="G120" s="21"/>
      <c r="H120" s="14"/>
      <c r="I120" s="52"/>
      <c r="J120" s="7"/>
      <c r="K120" s="7"/>
      <c r="L120" s="52"/>
      <c r="M120" s="52"/>
      <c r="N120" s="7"/>
      <c r="O120" s="23"/>
      <c r="P120" s="23"/>
      <c r="Q120" s="187"/>
      <c r="R120" s="14"/>
      <c r="S120" s="7"/>
      <c r="T120" s="43"/>
      <c r="U120" s="7"/>
    </row>
    <row r="121" spans="1:22" ht="45.75" customHeight="1" x14ac:dyDescent="0.25">
      <c r="A121" s="14" t="s">
        <v>23</v>
      </c>
      <c r="B121" s="38" t="s">
        <v>114</v>
      </c>
      <c r="C121" s="14" t="s">
        <v>162</v>
      </c>
      <c r="D121" s="34" t="s">
        <v>86</v>
      </c>
      <c r="E121" s="29">
        <v>3000</v>
      </c>
      <c r="F121" s="14" t="s">
        <v>25</v>
      </c>
      <c r="G121" s="21" t="s">
        <v>90</v>
      </c>
      <c r="H121" s="14"/>
      <c r="I121" s="52"/>
      <c r="J121" s="7"/>
      <c r="K121" s="52"/>
      <c r="L121" s="52"/>
      <c r="M121" s="52"/>
      <c r="N121" s="7"/>
      <c r="O121" s="52"/>
      <c r="P121" s="52"/>
      <c r="Q121" s="157"/>
      <c r="R121" s="14"/>
      <c r="S121" s="7"/>
      <c r="T121" s="115"/>
      <c r="U121" s="116" t="s">
        <v>245</v>
      </c>
      <c r="V121" s="3"/>
    </row>
    <row r="122" spans="1:22" ht="30" customHeight="1" x14ac:dyDescent="0.25">
      <c r="A122" s="82"/>
      <c r="B122" s="83" t="s">
        <v>111</v>
      </c>
      <c r="C122" s="17" t="s">
        <v>72</v>
      </c>
      <c r="D122" s="17" t="s">
        <v>24</v>
      </c>
      <c r="E122" s="35"/>
      <c r="F122" s="82"/>
      <c r="G122" s="84"/>
      <c r="H122" s="12"/>
      <c r="I122" s="53"/>
      <c r="J122" s="11"/>
      <c r="K122" s="11"/>
      <c r="L122" s="53"/>
      <c r="M122" s="53"/>
      <c r="N122" s="11"/>
      <c r="O122" s="85"/>
      <c r="P122" s="85"/>
      <c r="Q122" s="189"/>
      <c r="R122" s="12"/>
      <c r="S122" s="11"/>
      <c r="T122" s="88"/>
      <c r="U122" s="7" t="s">
        <v>179</v>
      </c>
      <c r="V122" s="3"/>
    </row>
    <row r="123" spans="1:22" ht="30" x14ac:dyDescent="0.25">
      <c r="A123" s="135"/>
      <c r="B123" s="39" t="s">
        <v>111</v>
      </c>
      <c r="C123" s="16" t="s">
        <v>123</v>
      </c>
      <c r="D123" s="16" t="s">
        <v>89</v>
      </c>
      <c r="E123" s="32">
        <v>4.9000000000000004</v>
      </c>
      <c r="F123" s="13"/>
      <c r="G123" s="21" t="s">
        <v>125</v>
      </c>
      <c r="H123" s="14"/>
      <c r="I123" s="52"/>
      <c r="J123" s="7"/>
      <c r="K123" s="7"/>
      <c r="L123" s="52"/>
      <c r="M123" s="52"/>
      <c r="N123" s="7"/>
      <c r="O123" s="23"/>
      <c r="P123" s="23"/>
      <c r="Q123" s="187"/>
      <c r="R123" s="14"/>
      <c r="S123" s="7"/>
      <c r="T123" s="87"/>
      <c r="U123" s="7" t="s">
        <v>154</v>
      </c>
      <c r="V123" s="3"/>
    </row>
    <row r="124" spans="1:22" ht="45" x14ac:dyDescent="0.25">
      <c r="A124" s="14" t="s">
        <v>46</v>
      </c>
      <c r="B124" s="38" t="s">
        <v>111</v>
      </c>
      <c r="C124" s="34" t="s">
        <v>47</v>
      </c>
      <c r="D124" s="34" t="s">
        <v>14</v>
      </c>
      <c r="E124" s="30">
        <v>8.7200000000000006</v>
      </c>
      <c r="F124" s="14" t="s">
        <v>26</v>
      </c>
      <c r="G124" s="19" t="s">
        <v>48</v>
      </c>
      <c r="H124" s="14"/>
      <c r="I124" s="52"/>
      <c r="J124" s="7"/>
      <c r="K124" s="52"/>
      <c r="L124" s="52"/>
      <c r="M124" s="52"/>
      <c r="N124" s="7"/>
      <c r="O124" s="52"/>
      <c r="P124" s="52"/>
      <c r="Q124" s="157"/>
      <c r="R124" s="14"/>
      <c r="S124" s="7"/>
      <c r="T124" s="87"/>
      <c r="U124" s="8" t="s">
        <v>149</v>
      </c>
      <c r="V124" s="3"/>
    </row>
    <row r="125" spans="1:22" s="5" customFormat="1" ht="30" x14ac:dyDescent="0.25">
      <c r="A125" s="15"/>
      <c r="B125" s="39" t="s">
        <v>111</v>
      </c>
      <c r="C125" s="16" t="s">
        <v>88</v>
      </c>
      <c r="D125" s="16" t="s">
        <v>89</v>
      </c>
      <c r="E125" s="31">
        <v>32</v>
      </c>
      <c r="F125" s="16" t="s">
        <v>87</v>
      </c>
      <c r="G125" s="20" t="s">
        <v>90</v>
      </c>
      <c r="H125" s="13"/>
      <c r="I125" s="54"/>
      <c r="J125" s="9"/>
      <c r="K125" s="54"/>
      <c r="L125" s="54"/>
      <c r="M125" s="9"/>
      <c r="N125" s="9"/>
      <c r="O125" s="54"/>
      <c r="P125" s="54"/>
      <c r="Q125" s="156"/>
      <c r="R125" s="13"/>
      <c r="S125" s="9"/>
      <c r="T125" s="89"/>
      <c r="U125" s="68" t="s">
        <v>152</v>
      </c>
      <c r="V125" s="3"/>
    </row>
    <row r="126" spans="1:22" ht="45" x14ac:dyDescent="0.25">
      <c r="A126" s="14" t="s">
        <v>57</v>
      </c>
      <c r="B126" s="38" t="s">
        <v>111</v>
      </c>
      <c r="C126" s="14" t="s">
        <v>139</v>
      </c>
      <c r="D126" s="34" t="s">
        <v>121</v>
      </c>
      <c r="E126" s="29">
        <v>210</v>
      </c>
      <c r="F126" s="14" t="s">
        <v>16</v>
      </c>
      <c r="G126" s="19" t="s">
        <v>58</v>
      </c>
      <c r="H126" s="14"/>
      <c r="I126" s="52"/>
      <c r="J126" s="7"/>
      <c r="K126" s="52"/>
      <c r="L126" s="52"/>
      <c r="M126" s="52"/>
      <c r="N126" s="7"/>
      <c r="O126" s="52"/>
      <c r="P126" s="52"/>
      <c r="Q126" s="157"/>
      <c r="R126" s="14"/>
      <c r="S126" s="22"/>
      <c r="T126" s="87"/>
      <c r="U126" s="8" t="s">
        <v>151</v>
      </c>
      <c r="V126" s="3"/>
    </row>
    <row r="127" spans="1:22" ht="30" x14ac:dyDescent="0.25">
      <c r="A127" s="136" t="s">
        <v>100</v>
      </c>
      <c r="B127" s="40" t="s">
        <v>111</v>
      </c>
      <c r="C127" s="16" t="s">
        <v>74</v>
      </c>
      <c r="D127" s="16" t="s">
        <v>122</v>
      </c>
      <c r="E127" s="31">
        <v>1778</v>
      </c>
      <c r="F127" s="16" t="s">
        <v>16</v>
      </c>
      <c r="G127" s="20" t="s">
        <v>75</v>
      </c>
      <c r="H127" s="14"/>
      <c r="I127" s="52"/>
      <c r="J127" s="7"/>
      <c r="K127" s="52"/>
      <c r="L127" s="52"/>
      <c r="M127" s="52"/>
      <c r="N127" s="7"/>
      <c r="O127" s="52"/>
      <c r="P127" s="52"/>
      <c r="Q127" s="157"/>
      <c r="R127" s="14"/>
      <c r="S127" s="7"/>
      <c r="T127" s="87"/>
      <c r="U127" s="48" t="s">
        <v>133</v>
      </c>
      <c r="V127" s="3"/>
    </row>
    <row r="128" spans="1:22" s="5" customFormat="1" ht="45" x14ac:dyDescent="0.25">
      <c r="A128" s="136" t="s">
        <v>104</v>
      </c>
      <c r="B128" s="40" t="s">
        <v>111</v>
      </c>
      <c r="C128" s="16" t="s">
        <v>78</v>
      </c>
      <c r="D128" s="16" t="s">
        <v>36</v>
      </c>
      <c r="E128" s="31">
        <v>110</v>
      </c>
      <c r="F128" s="16" t="s">
        <v>26</v>
      </c>
      <c r="G128" s="20" t="s">
        <v>105</v>
      </c>
      <c r="H128" s="13"/>
      <c r="I128" s="54"/>
      <c r="J128" s="9"/>
      <c r="K128" s="9"/>
      <c r="L128" s="9"/>
      <c r="M128" s="54"/>
      <c r="N128" s="9"/>
      <c r="O128" s="54"/>
      <c r="P128" s="54"/>
      <c r="Q128" s="156"/>
      <c r="R128" s="13"/>
      <c r="S128" s="72">
        <v>0.2</v>
      </c>
      <c r="T128" s="89"/>
      <c r="U128" s="70" t="s">
        <v>144</v>
      </c>
    </row>
    <row r="129" spans="1:21" ht="44.25" customHeight="1" x14ac:dyDescent="0.25">
      <c r="A129" s="14" t="s">
        <v>49</v>
      </c>
      <c r="B129" s="39" t="s">
        <v>111</v>
      </c>
      <c r="C129" s="14" t="s">
        <v>50</v>
      </c>
      <c r="D129" s="34" t="s">
        <v>187</v>
      </c>
      <c r="E129" s="29">
        <v>300</v>
      </c>
      <c r="F129" s="67" t="s">
        <v>51</v>
      </c>
      <c r="G129" s="19" t="s">
        <v>30</v>
      </c>
      <c r="H129" s="14"/>
      <c r="I129" s="52"/>
      <c r="J129" s="7"/>
      <c r="K129" s="7"/>
      <c r="L129" s="52"/>
      <c r="M129" s="52"/>
      <c r="N129" s="7"/>
      <c r="O129" s="23"/>
      <c r="P129" s="23"/>
      <c r="Q129" s="187"/>
      <c r="R129" s="14"/>
      <c r="S129" s="7"/>
      <c r="T129" s="43"/>
      <c r="U129" s="4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45"/>
  <sheetViews>
    <sheetView tabSelected="1" topLeftCell="A16" zoomScale="80" zoomScaleNormal="80" workbookViewId="0">
      <selection activeCell="C2" sqref="C2"/>
    </sheetView>
  </sheetViews>
  <sheetFormatPr defaultRowHeight="15" x14ac:dyDescent="0.25"/>
  <cols>
    <col min="2" max="2" width="23.7109375" customWidth="1"/>
    <col min="3" max="3" width="12" customWidth="1"/>
    <col min="4" max="4" width="29.7109375" customWidth="1"/>
    <col min="5" max="5" width="9.140625" style="245"/>
    <col min="6" max="6" width="14.85546875" bestFit="1" customWidth="1"/>
    <col min="7" max="7" width="9.85546875" customWidth="1"/>
    <col min="8" max="8" width="12" bestFit="1" customWidth="1"/>
    <col min="9" max="9" width="12" style="322" bestFit="1" customWidth="1"/>
    <col min="10" max="10" width="14" customWidth="1"/>
    <col min="11" max="11" width="9.140625" style="282"/>
    <col min="12" max="12" width="13" style="322" customWidth="1"/>
    <col min="13" max="13" width="42.85546875" style="278" customWidth="1"/>
    <col min="15" max="15" width="16.5703125" customWidth="1"/>
    <col min="16" max="16" width="17.42578125" customWidth="1"/>
    <col min="17" max="17" width="14.42578125" bestFit="1" customWidth="1"/>
    <col min="18" max="18" width="11" bestFit="1" customWidth="1"/>
    <col min="19" max="19" width="11.5703125" bestFit="1" customWidth="1"/>
    <col min="20" max="20" width="11.28515625" bestFit="1" customWidth="1"/>
    <col min="21" max="21" width="10.5703125" bestFit="1" customWidth="1"/>
    <col min="22" max="22" width="15" customWidth="1"/>
    <col min="23" max="23" width="10" bestFit="1" customWidth="1"/>
    <col min="24" max="24" width="12" bestFit="1" customWidth="1"/>
    <col min="25" max="25" width="13" customWidth="1"/>
    <col min="26" max="26" width="15.7109375" bestFit="1" customWidth="1"/>
    <col min="27" max="27" width="18.85546875" bestFit="1" customWidth="1"/>
    <col min="28" max="28" width="10.7109375" bestFit="1" customWidth="1"/>
    <col min="30" max="30" width="16" bestFit="1" customWidth="1"/>
  </cols>
  <sheetData>
    <row r="1" spans="1:31" s="1" customFormat="1" ht="26.25" x14ac:dyDescent="0.25">
      <c r="A1" s="352" t="s">
        <v>796</v>
      </c>
      <c r="B1" s="214"/>
      <c r="C1" s="214"/>
      <c r="D1" s="214"/>
      <c r="E1" s="273"/>
      <c r="F1" s="214"/>
      <c r="I1" s="317"/>
      <c r="K1" s="280"/>
      <c r="L1" s="317"/>
      <c r="M1" s="275"/>
    </row>
    <row r="2" spans="1:31" s="1" customFormat="1" ht="23.25" x14ac:dyDescent="0.25">
      <c r="A2" s="404" t="s">
        <v>797</v>
      </c>
      <c r="B2" s="214"/>
      <c r="C2" s="214"/>
      <c r="D2" s="214"/>
      <c r="E2" s="273"/>
      <c r="F2" s="214"/>
      <c r="I2" s="317"/>
      <c r="K2" s="280"/>
      <c r="L2" s="317"/>
      <c r="M2" s="275"/>
    </row>
    <row r="3" spans="1:31" s="1" customFormat="1" ht="15.75" thickBot="1" x14ac:dyDescent="0.3">
      <c r="A3" s="180"/>
      <c r="B3" s="36"/>
      <c r="D3" s="2"/>
      <c r="E3" s="274"/>
      <c r="I3" s="317"/>
      <c r="K3" s="280"/>
      <c r="L3" s="317"/>
      <c r="M3" s="275"/>
    </row>
    <row r="4" spans="1:31" s="1" customFormat="1" ht="45" customHeight="1" thickBot="1" x14ac:dyDescent="0.3">
      <c r="A4" s="25" t="s">
        <v>0</v>
      </c>
      <c r="B4" s="26" t="s">
        <v>1</v>
      </c>
      <c r="C4" s="26" t="s">
        <v>2</v>
      </c>
      <c r="D4" s="26" t="s">
        <v>4</v>
      </c>
      <c r="E4" s="347" t="s">
        <v>5</v>
      </c>
      <c r="F4" s="347" t="s">
        <v>9</v>
      </c>
      <c r="G4" s="347" t="s">
        <v>119</v>
      </c>
      <c r="H4" s="347" t="s">
        <v>10</v>
      </c>
      <c r="I4" s="348" t="s">
        <v>120</v>
      </c>
      <c r="J4" s="347" t="s">
        <v>11</v>
      </c>
      <c r="K4" s="349" t="s">
        <v>532</v>
      </c>
      <c r="L4" s="348" t="s">
        <v>113</v>
      </c>
      <c r="M4" s="290" t="s">
        <v>8</v>
      </c>
      <c r="N4" s="276" t="s">
        <v>778</v>
      </c>
      <c r="O4" s="276" t="s">
        <v>779</v>
      </c>
      <c r="P4" s="276" t="s">
        <v>780</v>
      </c>
      <c r="Q4" s="276" t="s">
        <v>782</v>
      </c>
      <c r="R4" s="276" t="s">
        <v>783</v>
      </c>
      <c r="S4" s="276" t="s">
        <v>784</v>
      </c>
      <c r="T4" s="276" t="s">
        <v>785</v>
      </c>
      <c r="U4" s="276" t="s">
        <v>786</v>
      </c>
      <c r="V4" s="276" t="s">
        <v>787</v>
      </c>
      <c r="W4" s="276" t="s">
        <v>788</v>
      </c>
      <c r="X4" s="276" t="s">
        <v>789</v>
      </c>
      <c r="Y4" s="276" t="s">
        <v>790</v>
      </c>
      <c r="Z4" s="276" t="s">
        <v>791</v>
      </c>
      <c r="AA4" s="276" t="s">
        <v>792</v>
      </c>
      <c r="AB4" s="276" t="s">
        <v>793</v>
      </c>
      <c r="AC4" s="276" t="s">
        <v>794</v>
      </c>
      <c r="AD4" s="276" t="s">
        <v>795</v>
      </c>
      <c r="AE4" s="276"/>
    </row>
    <row r="5" spans="1:31" s="1" customFormat="1" ht="23.25" customHeight="1" x14ac:dyDescent="0.25">
      <c r="A5" s="461" t="s">
        <v>682</v>
      </c>
      <c r="B5" s="462"/>
      <c r="C5" s="368"/>
      <c r="D5" s="369"/>
      <c r="E5" s="368"/>
      <c r="F5" s="368"/>
      <c r="G5" s="368"/>
      <c r="H5" s="368"/>
      <c r="I5" s="370"/>
      <c r="J5" s="368"/>
      <c r="K5" s="371"/>
      <c r="L5" s="370"/>
      <c r="M5" s="372"/>
      <c r="N5" s="7"/>
      <c r="O5" s="7"/>
      <c r="P5" s="7"/>
      <c r="Q5" s="7"/>
      <c r="R5" s="7"/>
      <c r="S5" s="7"/>
      <c r="T5" s="7"/>
      <c r="U5" s="7"/>
      <c r="V5" s="7"/>
      <c r="W5" s="7"/>
      <c r="X5" s="7"/>
      <c r="Y5" s="7"/>
      <c r="Z5" s="7"/>
      <c r="AA5" s="7"/>
      <c r="AB5" s="7"/>
      <c r="AC5" s="7"/>
      <c r="AD5" s="7"/>
      <c r="AE5" s="7"/>
    </row>
    <row r="6" spans="1:31" s="269" customFormat="1" ht="45" customHeight="1" x14ac:dyDescent="0.3">
      <c r="A6" s="15" t="s">
        <v>163</v>
      </c>
      <c r="B6" s="136" t="s">
        <v>157</v>
      </c>
      <c r="C6" s="136" t="s">
        <v>138</v>
      </c>
      <c r="D6" s="137" t="s">
        <v>158</v>
      </c>
      <c r="E6" s="271" t="s">
        <v>117</v>
      </c>
      <c r="F6" s="314">
        <v>115000</v>
      </c>
      <c r="G6" s="315">
        <v>7.0000000000000007E-2</v>
      </c>
      <c r="H6" s="314">
        <f>F6*G6</f>
        <v>8050.0000000000009</v>
      </c>
      <c r="I6" s="314">
        <f>F6*0.05</f>
        <v>5750</v>
      </c>
      <c r="J6" s="271" t="s">
        <v>567</v>
      </c>
      <c r="K6" s="270">
        <v>0.8</v>
      </c>
      <c r="L6" s="319">
        <f>(H6+I6)*K6</f>
        <v>11040</v>
      </c>
      <c r="M6" s="410" t="s">
        <v>568</v>
      </c>
      <c r="N6" s="418"/>
      <c r="O6" s="418"/>
      <c r="P6" s="418"/>
      <c r="Q6" s="418"/>
      <c r="R6" s="418"/>
      <c r="S6" s="418"/>
      <c r="T6" s="418"/>
      <c r="U6" s="418"/>
      <c r="V6" s="418"/>
      <c r="W6" s="418"/>
      <c r="X6" s="418"/>
      <c r="Y6" s="418"/>
      <c r="Z6" s="418"/>
      <c r="AA6" s="418"/>
      <c r="AB6" s="418"/>
      <c r="AC6" s="418"/>
      <c r="AD6" s="418"/>
      <c r="AE6" s="418"/>
    </row>
    <row r="7" spans="1:31" s="5" customFormat="1" ht="43.15" x14ac:dyDescent="0.3">
      <c r="A7" s="15" t="s">
        <v>300</v>
      </c>
      <c r="B7" s="136" t="s">
        <v>192</v>
      </c>
      <c r="C7" s="136" t="s">
        <v>138</v>
      </c>
      <c r="D7" s="137" t="s">
        <v>303</v>
      </c>
      <c r="E7" s="135" t="s">
        <v>115</v>
      </c>
      <c r="F7" s="156">
        <v>1000000</v>
      </c>
      <c r="G7" s="309">
        <v>0.05</v>
      </c>
      <c r="H7" s="156">
        <f>F7*G7</f>
        <v>50000</v>
      </c>
      <c r="I7" s="156">
        <v>52500</v>
      </c>
      <c r="J7" s="135" t="s">
        <v>567</v>
      </c>
      <c r="K7" s="272">
        <v>0.5</v>
      </c>
      <c r="L7" s="156">
        <f>(H7+I7)*K7</f>
        <v>51250</v>
      </c>
      <c r="M7" s="398" t="s">
        <v>654</v>
      </c>
      <c r="N7" s="134"/>
      <c r="O7" s="134"/>
      <c r="P7" s="134"/>
      <c r="Q7" s="134"/>
      <c r="R7" s="134"/>
      <c r="S7" s="134"/>
      <c r="T7" s="134"/>
      <c r="U7" s="134"/>
      <c r="V7" s="134"/>
      <c r="W7" s="134"/>
      <c r="X7" s="134"/>
      <c r="Y7" s="134"/>
      <c r="Z7" s="134"/>
      <c r="AA7" s="134"/>
      <c r="AB7" s="134"/>
      <c r="AC7" s="134"/>
      <c r="AD7" s="134"/>
      <c r="AE7" s="134"/>
    </row>
    <row r="8" spans="1:31" ht="71.25" customHeight="1" x14ac:dyDescent="0.3">
      <c r="A8" s="135" t="s">
        <v>136</v>
      </c>
      <c r="B8" s="136" t="s">
        <v>137</v>
      </c>
      <c r="C8" s="136" t="s">
        <v>138</v>
      </c>
      <c r="D8" s="137" t="s">
        <v>412</v>
      </c>
      <c r="E8" s="135" t="s">
        <v>286</v>
      </c>
      <c r="F8" s="312">
        <v>83000</v>
      </c>
      <c r="G8" s="309">
        <v>7.0000000000000007E-2</v>
      </c>
      <c r="H8" s="156">
        <f>F8*G8</f>
        <v>5810.0000000000009</v>
      </c>
      <c r="I8" s="323">
        <v>4700</v>
      </c>
      <c r="J8" s="156" t="s">
        <v>567</v>
      </c>
      <c r="K8" s="272">
        <v>0.6</v>
      </c>
      <c r="L8" s="156">
        <f>(H8+I8)*K8</f>
        <v>6306</v>
      </c>
      <c r="M8" s="77" t="s">
        <v>570</v>
      </c>
      <c r="N8" s="419"/>
      <c r="O8" s="419"/>
      <c r="P8" s="419"/>
      <c r="Q8" s="419"/>
      <c r="R8" s="419"/>
      <c r="S8" s="419"/>
      <c r="T8" s="419"/>
      <c r="U8" s="419"/>
      <c r="V8" s="419"/>
      <c r="W8" s="419"/>
      <c r="X8" s="419"/>
      <c r="Y8" s="419"/>
      <c r="Z8" s="419"/>
      <c r="AA8" s="419"/>
      <c r="AB8" s="419"/>
      <c r="AC8" s="419"/>
      <c r="AD8" s="419"/>
      <c r="AE8" s="419"/>
    </row>
    <row r="9" spans="1:31" ht="63" customHeight="1" x14ac:dyDescent="0.3">
      <c r="A9" s="15" t="s">
        <v>384</v>
      </c>
      <c r="B9" s="136" t="s">
        <v>160</v>
      </c>
      <c r="C9" s="136" t="s">
        <v>89</v>
      </c>
      <c r="D9" s="137" t="s">
        <v>95</v>
      </c>
      <c r="E9" s="34" t="s">
        <v>605</v>
      </c>
      <c r="F9" s="157">
        <v>1057000</v>
      </c>
      <c r="G9" s="34" t="s">
        <v>584</v>
      </c>
      <c r="H9" s="157">
        <v>65700</v>
      </c>
      <c r="I9" s="157">
        <v>4000</v>
      </c>
      <c r="J9" s="34" t="s">
        <v>595</v>
      </c>
      <c r="K9" s="283">
        <v>0.6</v>
      </c>
      <c r="L9" s="156">
        <f>(H9+I9)*K9</f>
        <v>41820</v>
      </c>
      <c r="M9" s="76" t="s">
        <v>655</v>
      </c>
      <c r="N9" s="419"/>
      <c r="O9" s="419"/>
      <c r="P9" s="419"/>
      <c r="Q9" s="419"/>
      <c r="R9" s="419"/>
      <c r="S9" s="419"/>
      <c r="T9" s="419"/>
      <c r="U9" s="419"/>
      <c r="V9" s="419"/>
      <c r="W9" s="419"/>
      <c r="X9" s="419"/>
      <c r="Y9" s="419"/>
      <c r="Z9" s="419"/>
      <c r="AA9" s="419"/>
      <c r="AB9" s="419"/>
      <c r="AC9" s="419"/>
      <c r="AD9" s="419"/>
      <c r="AE9" s="419"/>
    </row>
    <row r="10" spans="1:31" ht="46.5" customHeight="1" thickBot="1" x14ac:dyDescent="0.35">
      <c r="A10" s="15" t="s">
        <v>385</v>
      </c>
      <c r="B10" s="136" t="s">
        <v>260</v>
      </c>
      <c r="C10" s="136" t="s">
        <v>89</v>
      </c>
      <c r="D10" s="137" t="s">
        <v>533</v>
      </c>
      <c r="E10" s="34" t="s">
        <v>606</v>
      </c>
      <c r="F10" s="157">
        <v>1167000</v>
      </c>
      <c r="G10" s="34" t="s">
        <v>584</v>
      </c>
      <c r="H10" s="157">
        <v>93200</v>
      </c>
      <c r="I10" s="157">
        <v>3500</v>
      </c>
      <c r="J10" s="34" t="s">
        <v>595</v>
      </c>
      <c r="K10" s="283">
        <v>0.6</v>
      </c>
      <c r="L10" s="340">
        <f>(H10+I10)*K10</f>
        <v>58020</v>
      </c>
      <c r="M10" s="76" t="s">
        <v>593</v>
      </c>
      <c r="N10" s="419"/>
      <c r="O10" s="419"/>
      <c r="P10" s="419"/>
      <c r="Q10" s="419"/>
      <c r="R10" s="419"/>
      <c r="S10" s="419"/>
      <c r="T10" s="419"/>
      <c r="U10" s="419"/>
      <c r="V10" s="419"/>
      <c r="W10" s="419"/>
      <c r="X10" s="419"/>
      <c r="Y10" s="419"/>
      <c r="Z10" s="419"/>
      <c r="AA10" s="419"/>
      <c r="AB10" s="419"/>
      <c r="AC10" s="419"/>
      <c r="AD10" s="419"/>
      <c r="AE10" s="419"/>
    </row>
    <row r="11" spans="1:31" s="1" customFormat="1" ht="23.25" customHeight="1" thickBot="1" x14ac:dyDescent="0.35">
      <c r="A11" s="461" t="s">
        <v>683</v>
      </c>
      <c r="B11" s="462"/>
      <c r="C11" s="368"/>
      <c r="D11" s="369"/>
      <c r="E11" s="368"/>
      <c r="F11" s="368"/>
      <c r="G11" s="368"/>
      <c r="H11" s="368"/>
      <c r="I11" s="370"/>
      <c r="J11" s="368"/>
      <c r="K11" s="383"/>
      <c r="L11" s="385">
        <f>SUM(L6:L10)</f>
        <v>168436</v>
      </c>
      <c r="M11" s="372"/>
      <c r="N11" s="7"/>
      <c r="O11" s="7"/>
      <c r="P11" s="7"/>
      <c r="Q11" s="7"/>
      <c r="R11" s="7"/>
      <c r="S11" s="7"/>
      <c r="T11" s="7"/>
      <c r="U11" s="7"/>
      <c r="V11" s="7"/>
      <c r="W11" s="7"/>
      <c r="X11" s="7"/>
      <c r="Y11" s="7"/>
      <c r="Z11" s="7"/>
      <c r="AA11" s="7"/>
      <c r="AB11" s="7"/>
      <c r="AC11" s="7"/>
      <c r="AD11" s="7"/>
      <c r="AE11" s="7"/>
    </row>
    <row r="12" spans="1:31" s="5" customFormat="1" ht="59.25" customHeight="1" x14ac:dyDescent="0.3">
      <c r="A12" s="15" t="s">
        <v>377</v>
      </c>
      <c r="B12" s="136" t="s">
        <v>378</v>
      </c>
      <c r="C12" s="136" t="s">
        <v>138</v>
      </c>
      <c r="D12" s="137" t="s">
        <v>379</v>
      </c>
      <c r="E12" s="135" t="s">
        <v>602</v>
      </c>
      <c r="F12" s="156">
        <v>336000</v>
      </c>
      <c r="G12" s="272">
        <v>0.03</v>
      </c>
      <c r="H12" s="156">
        <f>F12*G12</f>
        <v>10080</v>
      </c>
      <c r="I12" s="156">
        <v>15000</v>
      </c>
      <c r="J12" s="135" t="s">
        <v>567</v>
      </c>
      <c r="K12" s="272">
        <v>0.2</v>
      </c>
      <c r="L12" s="386">
        <f>(H12+I12)*K12</f>
        <v>5016</v>
      </c>
      <c r="M12" s="137" t="s">
        <v>542</v>
      </c>
      <c r="N12" s="134"/>
      <c r="O12" s="134"/>
      <c r="P12" s="134"/>
      <c r="Q12" s="134"/>
      <c r="R12" s="134"/>
      <c r="S12" s="134"/>
      <c r="T12" s="134"/>
      <c r="U12" s="134"/>
      <c r="V12" s="134"/>
      <c r="W12" s="134"/>
      <c r="X12" s="134"/>
      <c r="Y12" s="134"/>
      <c r="Z12" s="134"/>
      <c r="AA12" s="134"/>
      <c r="AB12" s="134"/>
      <c r="AC12" s="134"/>
      <c r="AD12" s="134"/>
      <c r="AE12" s="134"/>
    </row>
    <row r="13" spans="1:31" s="5" customFormat="1" ht="59.25" customHeight="1" x14ac:dyDescent="0.25">
      <c r="A13" s="14" t="s">
        <v>38</v>
      </c>
      <c r="B13" s="14" t="s">
        <v>39</v>
      </c>
      <c r="C13" s="136" t="s">
        <v>138</v>
      </c>
      <c r="D13" s="19" t="s">
        <v>41</v>
      </c>
      <c r="E13" s="135" t="s">
        <v>112</v>
      </c>
      <c r="F13" s="346">
        <v>900000</v>
      </c>
      <c r="G13" s="272">
        <v>0.03</v>
      </c>
      <c r="H13" s="156">
        <f>F13*G13</f>
        <v>27000</v>
      </c>
      <c r="I13" s="179" t="s">
        <v>659</v>
      </c>
      <c r="J13" s="135" t="s">
        <v>567</v>
      </c>
      <c r="K13" s="272">
        <v>0.4</v>
      </c>
      <c r="L13" s="156">
        <f>H13*K13</f>
        <v>10800</v>
      </c>
      <c r="M13" s="137" t="s">
        <v>660</v>
      </c>
      <c r="N13" s="134"/>
      <c r="O13" s="134"/>
      <c r="P13" s="134"/>
      <c r="Q13" s="134"/>
      <c r="R13" s="134"/>
      <c r="S13" s="134"/>
      <c r="T13" s="134"/>
      <c r="U13" s="134"/>
      <c r="V13" s="134"/>
      <c r="W13" s="134"/>
      <c r="X13" s="134"/>
      <c r="Y13" s="134"/>
      <c r="Z13" s="134"/>
      <c r="AA13" s="134"/>
      <c r="AB13" s="134"/>
      <c r="AC13" s="134"/>
      <c r="AD13" s="134"/>
      <c r="AE13" s="134"/>
    </row>
    <row r="14" spans="1:31" ht="44.25" customHeight="1" x14ac:dyDescent="0.25">
      <c r="A14" s="15" t="s">
        <v>124</v>
      </c>
      <c r="B14" s="136" t="s">
        <v>531</v>
      </c>
      <c r="C14" s="136" t="s">
        <v>89</v>
      </c>
      <c r="D14" s="10" t="s">
        <v>596</v>
      </c>
      <c r="E14" s="34" t="s">
        <v>286</v>
      </c>
      <c r="F14" s="157">
        <v>330000</v>
      </c>
      <c r="G14" s="311">
        <v>7.0000000000000007E-2</v>
      </c>
      <c r="H14" s="157">
        <f>(G14*F14)-13000</f>
        <v>10100.000000000004</v>
      </c>
      <c r="I14" s="179" t="s">
        <v>659</v>
      </c>
      <c r="J14" s="34" t="s">
        <v>585</v>
      </c>
      <c r="K14" s="283">
        <v>0.45</v>
      </c>
      <c r="L14" s="156">
        <f>(H14)*K14</f>
        <v>4545.0000000000018</v>
      </c>
      <c r="M14" s="76" t="s">
        <v>656</v>
      </c>
      <c r="N14" s="419"/>
      <c r="O14" s="419"/>
      <c r="P14" s="419"/>
      <c r="Q14" s="419"/>
      <c r="R14" s="419"/>
      <c r="S14" s="419"/>
      <c r="T14" s="419"/>
      <c r="U14" s="419"/>
      <c r="V14" s="419"/>
      <c r="W14" s="419"/>
      <c r="X14" s="419"/>
      <c r="Y14" s="419"/>
      <c r="Z14" s="419"/>
      <c r="AA14" s="419"/>
      <c r="AB14" s="419"/>
      <c r="AC14" s="419"/>
      <c r="AD14" s="419"/>
      <c r="AE14" s="419"/>
    </row>
    <row r="15" spans="1:31" ht="60" x14ac:dyDescent="0.25">
      <c r="A15" s="135" t="s">
        <v>382</v>
      </c>
      <c r="B15" s="135" t="s">
        <v>355</v>
      </c>
      <c r="C15" s="136" t="s">
        <v>89</v>
      </c>
      <c r="D15" s="10" t="s">
        <v>596</v>
      </c>
      <c r="E15" s="14" t="s">
        <v>117</v>
      </c>
      <c r="F15" s="157">
        <v>400000</v>
      </c>
      <c r="G15" s="283">
        <v>0.05</v>
      </c>
      <c r="H15" s="157">
        <f>G15*F15</f>
        <v>20000</v>
      </c>
      <c r="I15" s="179" t="s">
        <v>659</v>
      </c>
      <c r="J15" s="34" t="s">
        <v>585</v>
      </c>
      <c r="K15" s="283">
        <v>0.45</v>
      </c>
      <c r="L15" s="340">
        <f>H15*K15</f>
        <v>9000</v>
      </c>
      <c r="M15" s="137" t="s">
        <v>657</v>
      </c>
      <c r="N15" s="419"/>
      <c r="O15" s="419"/>
      <c r="P15" s="419"/>
      <c r="Q15" s="419"/>
      <c r="R15" s="419"/>
      <c r="S15" s="419"/>
      <c r="T15" s="419"/>
      <c r="U15" s="419"/>
      <c r="V15" s="419"/>
      <c r="W15" s="419"/>
      <c r="X15" s="419"/>
      <c r="Y15" s="419"/>
      <c r="Z15" s="419"/>
      <c r="AA15" s="419"/>
      <c r="AB15" s="419"/>
      <c r="AC15" s="419"/>
      <c r="AD15" s="419"/>
      <c r="AE15" s="419"/>
    </row>
    <row r="16" spans="1:31" s="5" customFormat="1" ht="40.5" customHeight="1" x14ac:dyDescent="0.25">
      <c r="A16" s="135"/>
      <c r="B16" s="361" t="s">
        <v>208</v>
      </c>
      <c r="C16" s="136" t="s">
        <v>18</v>
      </c>
      <c r="D16" s="134" t="s">
        <v>649</v>
      </c>
      <c r="E16" s="32" t="s">
        <v>115</v>
      </c>
      <c r="F16" s="156">
        <v>1000000</v>
      </c>
      <c r="G16" s="364">
        <v>0.05</v>
      </c>
      <c r="H16" s="157">
        <f t="shared" ref="H16:H18" si="0">G16*F16</f>
        <v>50000</v>
      </c>
      <c r="I16" s="52"/>
      <c r="J16" s="7"/>
      <c r="K16" s="22">
        <v>0.35</v>
      </c>
      <c r="L16" s="340">
        <f t="shared" ref="L16:L18" si="1">(H16+I16)*K16</f>
        <v>17500</v>
      </c>
      <c r="M16" s="411" t="s">
        <v>650</v>
      </c>
      <c r="N16" s="134"/>
      <c r="O16" s="134"/>
      <c r="P16" s="134"/>
      <c r="Q16" s="134"/>
      <c r="R16" s="134"/>
      <c r="S16" s="134"/>
      <c r="T16" s="134"/>
      <c r="U16" s="134"/>
      <c r="V16" s="134"/>
      <c r="W16" s="134"/>
      <c r="X16" s="134"/>
      <c r="Y16" s="134"/>
      <c r="Z16" s="134"/>
      <c r="AA16" s="134"/>
      <c r="AB16" s="134"/>
      <c r="AC16" s="134"/>
      <c r="AD16" s="134"/>
      <c r="AE16" s="134"/>
    </row>
    <row r="17" spans="1:31" s="5" customFormat="1" ht="62.25" customHeight="1" x14ac:dyDescent="0.25">
      <c r="A17" s="135"/>
      <c r="B17" s="361" t="s">
        <v>211</v>
      </c>
      <c r="C17" s="136" t="s">
        <v>18</v>
      </c>
      <c r="D17" s="134" t="s">
        <v>649</v>
      </c>
      <c r="E17" s="32" t="s">
        <v>115</v>
      </c>
      <c r="F17" s="156">
        <v>1000000</v>
      </c>
      <c r="G17" s="364">
        <v>0.05</v>
      </c>
      <c r="H17" s="157">
        <f t="shared" si="0"/>
        <v>50000</v>
      </c>
      <c r="I17" s="52"/>
      <c r="J17" s="7"/>
      <c r="K17" s="22">
        <v>0.25</v>
      </c>
      <c r="L17" s="340">
        <f t="shared" si="1"/>
        <v>12500</v>
      </c>
      <c r="M17" s="411" t="s">
        <v>653</v>
      </c>
      <c r="N17" s="134"/>
      <c r="O17" s="134"/>
      <c r="P17" s="134"/>
      <c r="Q17" s="134"/>
      <c r="R17" s="134"/>
      <c r="S17" s="134"/>
      <c r="T17" s="134"/>
      <c r="U17" s="134"/>
      <c r="V17" s="134"/>
      <c r="W17" s="134"/>
      <c r="X17" s="134"/>
      <c r="Y17" s="134"/>
      <c r="Z17" s="134"/>
      <c r="AA17" s="134"/>
      <c r="AB17" s="134"/>
      <c r="AC17" s="134"/>
      <c r="AD17" s="134"/>
      <c r="AE17" s="134"/>
    </row>
    <row r="18" spans="1:31" s="5" customFormat="1" ht="64.5" customHeight="1" thickBot="1" x14ac:dyDescent="0.3">
      <c r="A18" s="135"/>
      <c r="B18" s="361" t="s">
        <v>651</v>
      </c>
      <c r="C18" s="136" t="s">
        <v>18</v>
      </c>
      <c r="D18" s="134" t="s">
        <v>649</v>
      </c>
      <c r="E18" s="32" t="s">
        <v>115</v>
      </c>
      <c r="F18" s="156">
        <v>450000</v>
      </c>
      <c r="G18" s="364">
        <v>0.03</v>
      </c>
      <c r="H18" s="157">
        <f t="shared" si="0"/>
        <v>13500</v>
      </c>
      <c r="I18" s="52"/>
      <c r="J18" s="7"/>
      <c r="K18" s="22">
        <v>0.51</v>
      </c>
      <c r="L18" s="340">
        <f t="shared" si="1"/>
        <v>6885</v>
      </c>
      <c r="M18" s="411" t="s">
        <v>653</v>
      </c>
      <c r="N18" s="134"/>
      <c r="O18" s="134"/>
      <c r="P18" s="134"/>
      <c r="Q18" s="134"/>
      <c r="R18" s="134"/>
      <c r="S18" s="134"/>
      <c r="T18" s="134"/>
      <c r="U18" s="134"/>
      <c r="V18" s="134"/>
      <c r="W18" s="134"/>
      <c r="X18" s="134"/>
      <c r="Y18" s="134"/>
      <c r="Z18" s="134"/>
      <c r="AA18" s="134"/>
      <c r="AB18" s="134"/>
      <c r="AC18" s="134"/>
      <c r="AD18" s="134"/>
      <c r="AE18" s="134"/>
    </row>
    <row r="19" spans="1:31" ht="22.5" customHeight="1" thickBot="1" x14ac:dyDescent="0.3">
      <c r="A19" s="313"/>
      <c r="B19" s="332"/>
      <c r="C19" s="333"/>
      <c r="D19" s="334"/>
      <c r="E19" s="335"/>
      <c r="F19" s="336"/>
      <c r="G19" s="337"/>
      <c r="H19" s="336"/>
      <c r="I19" s="338"/>
      <c r="J19" s="339"/>
      <c r="K19" s="337"/>
      <c r="L19" s="373">
        <f>SUM(L12:L18)</f>
        <v>66246</v>
      </c>
      <c r="M19" s="334"/>
      <c r="N19" s="419"/>
      <c r="O19" s="419"/>
      <c r="P19" s="419"/>
      <c r="Q19" s="419"/>
      <c r="R19" s="419"/>
      <c r="S19" s="419"/>
      <c r="T19" s="419"/>
      <c r="U19" s="419"/>
      <c r="V19" s="419"/>
      <c r="W19" s="419"/>
      <c r="X19" s="419"/>
      <c r="Y19" s="419"/>
      <c r="Z19" s="419"/>
      <c r="AA19" s="419"/>
      <c r="AB19" s="419"/>
      <c r="AC19" s="419"/>
      <c r="AD19" s="419"/>
      <c r="AE19" s="419"/>
    </row>
    <row r="20" spans="1:31" s="284" customFormat="1" ht="29.25" customHeight="1" thickBot="1" x14ac:dyDescent="0.3">
      <c r="A20" s="374" t="s">
        <v>535</v>
      </c>
      <c r="B20" s="375"/>
      <c r="C20" s="375"/>
      <c r="D20" s="375"/>
      <c r="E20" s="376"/>
      <c r="F20" s="377"/>
      <c r="G20" s="377"/>
      <c r="H20" s="377"/>
      <c r="I20" s="378"/>
      <c r="J20" s="377"/>
      <c r="K20" s="379"/>
      <c r="L20" s="378"/>
      <c r="M20" s="380"/>
      <c r="N20" s="420"/>
      <c r="O20" s="420"/>
      <c r="P20" s="420"/>
      <c r="Q20" s="420"/>
      <c r="R20" s="420"/>
      <c r="S20" s="420"/>
      <c r="T20" s="420"/>
      <c r="U20" s="420"/>
      <c r="V20" s="420"/>
      <c r="W20" s="420"/>
      <c r="X20" s="420"/>
      <c r="Y20" s="420"/>
      <c r="Z20" s="420"/>
      <c r="AA20" s="420"/>
      <c r="AB20" s="420"/>
      <c r="AC20" s="420"/>
      <c r="AD20" s="420"/>
      <c r="AE20" s="420"/>
    </row>
    <row r="21" spans="1:31" s="286" customFormat="1" ht="45.75" thickBot="1" x14ac:dyDescent="0.3">
      <c r="A21" s="25" t="s">
        <v>0</v>
      </c>
      <c r="B21" s="26" t="s">
        <v>1</v>
      </c>
      <c r="C21" s="26" t="s">
        <v>2</v>
      </c>
      <c r="D21" s="26" t="s">
        <v>4</v>
      </c>
      <c r="E21" s="441" t="s">
        <v>546</v>
      </c>
      <c r="F21" s="442"/>
      <c r="G21" s="443" t="s">
        <v>442</v>
      </c>
      <c r="H21" s="443"/>
      <c r="I21" s="443" t="s">
        <v>438</v>
      </c>
      <c r="J21" s="443"/>
      <c r="K21" s="350" t="s">
        <v>532</v>
      </c>
      <c r="L21" s="351" t="s">
        <v>113</v>
      </c>
      <c r="M21" s="412" t="s">
        <v>8</v>
      </c>
      <c r="N21" s="421"/>
      <c r="O21" s="421"/>
      <c r="P21" s="421"/>
      <c r="Q21" s="421"/>
      <c r="R21" s="421"/>
      <c r="S21" s="421"/>
      <c r="T21" s="421"/>
      <c r="U21" s="421"/>
      <c r="V21" s="421"/>
      <c r="W21" s="421"/>
      <c r="X21" s="421"/>
      <c r="Y21" s="421"/>
      <c r="Z21" s="421"/>
      <c r="AA21" s="421"/>
      <c r="AB21" s="421"/>
      <c r="AC21" s="421"/>
      <c r="AD21" s="421"/>
      <c r="AE21" s="421"/>
    </row>
    <row r="22" spans="1:31" s="1" customFormat="1" ht="23.25" customHeight="1" x14ac:dyDescent="0.25">
      <c r="A22" s="461" t="s">
        <v>682</v>
      </c>
      <c r="B22" s="462"/>
      <c r="C22" s="368"/>
      <c r="D22" s="369"/>
      <c r="E22" s="368"/>
      <c r="F22" s="368"/>
      <c r="G22" s="368"/>
      <c r="H22" s="368"/>
      <c r="I22" s="370"/>
      <c r="J22" s="368"/>
      <c r="K22" s="371"/>
      <c r="L22" s="370"/>
      <c r="M22" s="372"/>
      <c r="N22" s="7"/>
      <c r="O22" s="7"/>
      <c r="P22" s="7"/>
      <c r="Q22" s="7"/>
      <c r="R22" s="7"/>
      <c r="S22" s="7"/>
      <c r="T22" s="7"/>
      <c r="U22" s="7"/>
      <c r="V22" s="7"/>
      <c r="W22" s="7"/>
      <c r="X22" s="7"/>
      <c r="Y22" s="7"/>
      <c r="Z22" s="7"/>
      <c r="AA22" s="7"/>
      <c r="AB22" s="7"/>
      <c r="AC22" s="7"/>
      <c r="AD22" s="7"/>
      <c r="AE22" s="7"/>
    </row>
    <row r="23" spans="1:31" ht="54.75" customHeight="1" x14ac:dyDescent="0.25">
      <c r="A23" s="136" t="s">
        <v>325</v>
      </c>
      <c r="B23" s="136" t="s">
        <v>580</v>
      </c>
      <c r="C23" s="34" t="s">
        <v>541</v>
      </c>
      <c r="D23" s="310" t="s">
        <v>582</v>
      </c>
      <c r="E23" s="444">
        <v>70000</v>
      </c>
      <c r="F23" s="445"/>
      <c r="G23" s="446" t="s">
        <v>572</v>
      </c>
      <c r="H23" s="447"/>
      <c r="I23" s="446" t="s">
        <v>577</v>
      </c>
      <c r="J23" s="447"/>
      <c r="K23" s="291">
        <v>0.8</v>
      </c>
      <c r="L23" s="157">
        <f t="shared" ref="L23:L30" si="2">E23*K23</f>
        <v>56000</v>
      </c>
      <c r="M23" s="413" t="s">
        <v>581</v>
      </c>
      <c r="N23" s="419"/>
      <c r="O23" s="419"/>
      <c r="P23" s="419"/>
      <c r="Q23" s="419"/>
      <c r="R23" s="419"/>
      <c r="S23" s="419"/>
      <c r="T23" s="419"/>
      <c r="U23" s="419"/>
      <c r="V23" s="419"/>
      <c r="W23" s="419"/>
      <c r="X23" s="419"/>
      <c r="Y23" s="419"/>
      <c r="Z23" s="419"/>
      <c r="AA23" s="419"/>
      <c r="AB23" s="419"/>
      <c r="AC23" s="419"/>
      <c r="AD23" s="419"/>
      <c r="AE23" s="419"/>
    </row>
    <row r="24" spans="1:31" ht="60" x14ac:dyDescent="0.25">
      <c r="A24" s="14" t="s">
        <v>91</v>
      </c>
      <c r="B24" s="136" t="s">
        <v>441</v>
      </c>
      <c r="C24" s="136" t="s">
        <v>36</v>
      </c>
      <c r="D24" s="310" t="s">
        <v>571</v>
      </c>
      <c r="E24" s="458">
        <v>12000</v>
      </c>
      <c r="F24" s="459"/>
      <c r="G24" s="450" t="s">
        <v>614</v>
      </c>
      <c r="H24" s="451"/>
      <c r="I24" s="454" t="s">
        <v>91</v>
      </c>
      <c r="J24" s="455"/>
      <c r="K24" s="283">
        <v>0.65</v>
      </c>
      <c r="L24" s="157">
        <f t="shared" si="2"/>
        <v>7800</v>
      </c>
      <c r="M24" s="76" t="s">
        <v>573</v>
      </c>
      <c r="N24" s="419"/>
      <c r="O24" s="419"/>
      <c r="P24" s="419"/>
      <c r="Q24" s="419"/>
      <c r="R24" s="419"/>
      <c r="S24" s="419"/>
      <c r="T24" s="419"/>
      <c r="U24" s="419"/>
      <c r="V24" s="419"/>
      <c r="W24" s="419"/>
      <c r="X24" s="419"/>
      <c r="Y24" s="419"/>
      <c r="Z24" s="419"/>
      <c r="AA24" s="419"/>
      <c r="AB24" s="419"/>
      <c r="AC24" s="419"/>
      <c r="AD24" s="419"/>
      <c r="AE24" s="419"/>
    </row>
    <row r="25" spans="1:31" ht="60" x14ac:dyDescent="0.25">
      <c r="A25" s="135" t="s">
        <v>280</v>
      </c>
      <c r="B25" s="136" t="s">
        <v>322</v>
      </c>
      <c r="C25" s="136" t="s">
        <v>138</v>
      </c>
      <c r="D25" s="310" t="s">
        <v>574</v>
      </c>
      <c r="E25" s="456">
        <v>15000</v>
      </c>
      <c r="F25" s="457"/>
      <c r="G25" s="450" t="s">
        <v>613</v>
      </c>
      <c r="H25" s="451"/>
      <c r="I25" s="454"/>
      <c r="J25" s="455"/>
      <c r="K25" s="283">
        <v>0.8</v>
      </c>
      <c r="L25" s="157">
        <f t="shared" si="2"/>
        <v>12000</v>
      </c>
      <c r="M25" s="414" t="s">
        <v>575</v>
      </c>
      <c r="N25" s="419"/>
      <c r="O25" s="419"/>
      <c r="P25" s="419"/>
      <c r="Q25" s="419"/>
      <c r="R25" s="419"/>
      <c r="S25" s="419"/>
      <c r="T25" s="419"/>
      <c r="U25" s="419"/>
      <c r="V25" s="419"/>
      <c r="W25" s="419"/>
      <c r="X25" s="419"/>
      <c r="Y25" s="419"/>
      <c r="Z25" s="419"/>
      <c r="AA25" s="419"/>
      <c r="AB25" s="419"/>
      <c r="AC25" s="419"/>
      <c r="AD25" s="419"/>
      <c r="AE25" s="419"/>
    </row>
    <row r="26" spans="1:31" ht="75" x14ac:dyDescent="0.25">
      <c r="A26" s="136" t="s">
        <v>339</v>
      </c>
      <c r="B26" s="136" t="s">
        <v>472</v>
      </c>
      <c r="C26" s="136" t="s">
        <v>607</v>
      </c>
      <c r="D26" s="324" t="s">
        <v>561</v>
      </c>
      <c r="E26" s="458">
        <v>100000</v>
      </c>
      <c r="F26" s="459"/>
      <c r="G26" s="450" t="s">
        <v>603</v>
      </c>
      <c r="H26" s="451"/>
      <c r="I26" s="450" t="s">
        <v>604</v>
      </c>
      <c r="J26" s="451"/>
      <c r="K26" s="283">
        <v>0.5</v>
      </c>
      <c r="L26" s="292">
        <f t="shared" si="2"/>
        <v>50000</v>
      </c>
      <c r="M26" s="414" t="s">
        <v>562</v>
      </c>
      <c r="N26" s="419"/>
      <c r="O26" s="419"/>
      <c r="P26" s="419"/>
      <c r="Q26" s="419"/>
      <c r="R26" s="419"/>
      <c r="S26" s="419"/>
      <c r="T26" s="419"/>
      <c r="U26" s="419"/>
      <c r="V26" s="419"/>
      <c r="W26" s="419"/>
      <c r="X26" s="419"/>
      <c r="Y26" s="419"/>
      <c r="Z26" s="419"/>
      <c r="AA26" s="419"/>
      <c r="AB26" s="419"/>
      <c r="AC26" s="419"/>
      <c r="AD26" s="419"/>
      <c r="AE26" s="419"/>
    </row>
    <row r="27" spans="1:31" ht="47.25" customHeight="1" x14ac:dyDescent="0.25">
      <c r="A27" s="15" t="s">
        <v>459</v>
      </c>
      <c r="B27" s="226" t="s">
        <v>436</v>
      </c>
      <c r="C27" s="226" t="s">
        <v>24</v>
      </c>
      <c r="D27" s="310" t="s">
        <v>578</v>
      </c>
      <c r="E27" s="458">
        <v>20000</v>
      </c>
      <c r="F27" s="459"/>
      <c r="G27" s="454" t="s">
        <v>572</v>
      </c>
      <c r="H27" s="455"/>
      <c r="I27" s="446" t="s">
        <v>577</v>
      </c>
      <c r="J27" s="447"/>
      <c r="K27" s="291">
        <v>0.8</v>
      </c>
      <c r="L27" s="157">
        <f t="shared" si="2"/>
        <v>16000</v>
      </c>
      <c r="M27" s="76" t="s">
        <v>599</v>
      </c>
      <c r="N27" s="419"/>
      <c r="O27" s="419"/>
      <c r="P27" s="419"/>
      <c r="Q27" s="419"/>
      <c r="R27" s="419"/>
      <c r="S27" s="419"/>
      <c r="T27" s="419"/>
      <c r="U27" s="419"/>
      <c r="V27" s="419"/>
      <c r="W27" s="419"/>
      <c r="X27" s="419"/>
      <c r="Y27" s="419"/>
      <c r="Z27" s="419"/>
      <c r="AA27" s="419"/>
      <c r="AB27" s="419"/>
      <c r="AC27" s="419"/>
      <c r="AD27" s="419"/>
      <c r="AE27" s="419"/>
    </row>
    <row r="28" spans="1:31" s="286" customFormat="1" ht="88.5" customHeight="1" x14ac:dyDescent="0.25">
      <c r="A28" s="136" t="s">
        <v>537</v>
      </c>
      <c r="B28" s="136" t="s">
        <v>511</v>
      </c>
      <c r="C28" s="136" t="s">
        <v>477</v>
      </c>
      <c r="D28" s="324" t="s">
        <v>587</v>
      </c>
      <c r="E28" s="426">
        <v>7500</v>
      </c>
      <c r="F28" s="427"/>
      <c r="G28" s="432" t="s">
        <v>509</v>
      </c>
      <c r="H28" s="431"/>
      <c r="I28" s="460" t="s">
        <v>598</v>
      </c>
      <c r="J28" s="429"/>
      <c r="K28" s="272">
        <v>0.75</v>
      </c>
      <c r="L28" s="156">
        <f t="shared" si="2"/>
        <v>5625</v>
      </c>
      <c r="M28" s="77" t="s">
        <v>591</v>
      </c>
      <c r="N28" s="421"/>
      <c r="O28" s="421"/>
      <c r="P28" s="421"/>
      <c r="Q28" s="421"/>
      <c r="R28" s="421"/>
      <c r="S28" s="421"/>
      <c r="T28" s="421"/>
      <c r="U28" s="421"/>
      <c r="V28" s="421"/>
      <c r="W28" s="421"/>
      <c r="X28" s="421"/>
      <c r="Y28" s="421"/>
      <c r="Z28" s="421"/>
      <c r="AA28" s="421"/>
      <c r="AB28" s="421"/>
      <c r="AC28" s="421"/>
      <c r="AD28" s="421"/>
      <c r="AE28" s="421"/>
    </row>
    <row r="29" spans="1:31" s="286" customFormat="1" ht="59.25" customHeight="1" x14ac:dyDescent="0.25">
      <c r="A29" s="136" t="s">
        <v>487</v>
      </c>
      <c r="B29" s="136" t="s">
        <v>482</v>
      </c>
      <c r="C29" s="136" t="s">
        <v>89</v>
      </c>
      <c r="D29" s="326" t="s">
        <v>589</v>
      </c>
      <c r="E29" s="426">
        <v>1000</v>
      </c>
      <c r="F29" s="427"/>
      <c r="G29" s="428" t="s">
        <v>588</v>
      </c>
      <c r="H29" s="429"/>
      <c r="I29" s="432" t="s">
        <v>590</v>
      </c>
      <c r="J29" s="431"/>
      <c r="K29" s="272">
        <v>0.51</v>
      </c>
      <c r="L29" s="156">
        <f t="shared" si="2"/>
        <v>510</v>
      </c>
      <c r="M29" s="415" t="s">
        <v>658</v>
      </c>
      <c r="N29" s="421"/>
      <c r="O29" s="421"/>
      <c r="P29" s="421"/>
      <c r="Q29" s="421"/>
      <c r="R29" s="421"/>
      <c r="S29" s="421"/>
      <c r="T29" s="421"/>
      <c r="U29" s="421"/>
      <c r="V29" s="421"/>
      <c r="W29" s="421"/>
      <c r="X29" s="421"/>
      <c r="Y29" s="421"/>
      <c r="Z29" s="421"/>
      <c r="AA29" s="421"/>
      <c r="AB29" s="421"/>
      <c r="AC29" s="421"/>
      <c r="AD29" s="421"/>
      <c r="AE29" s="421"/>
    </row>
    <row r="30" spans="1:31" s="286" customFormat="1" ht="60.75" thickBot="1" x14ac:dyDescent="0.3">
      <c r="A30" s="136" t="s">
        <v>538</v>
      </c>
      <c r="B30" s="136" t="s">
        <v>481</v>
      </c>
      <c r="C30" s="136" t="s">
        <v>89</v>
      </c>
      <c r="D30" s="324" t="s">
        <v>596</v>
      </c>
      <c r="E30" s="426">
        <v>6000</v>
      </c>
      <c r="F30" s="427"/>
      <c r="G30" s="428" t="s">
        <v>588</v>
      </c>
      <c r="H30" s="429"/>
      <c r="I30" s="428"/>
      <c r="J30" s="429"/>
      <c r="K30" s="272">
        <v>0.6</v>
      </c>
      <c r="L30" s="340">
        <f t="shared" si="2"/>
        <v>3600</v>
      </c>
      <c r="M30" s="415" t="s">
        <v>600</v>
      </c>
      <c r="N30" s="421"/>
      <c r="O30" s="421"/>
      <c r="P30" s="421"/>
      <c r="Q30" s="421"/>
      <c r="R30" s="421"/>
      <c r="S30" s="421"/>
      <c r="T30" s="421"/>
      <c r="U30" s="421"/>
      <c r="V30" s="421"/>
      <c r="W30" s="421"/>
      <c r="X30" s="421"/>
      <c r="Y30" s="421"/>
      <c r="Z30" s="421"/>
      <c r="AA30" s="421"/>
      <c r="AB30" s="421"/>
      <c r="AC30" s="421"/>
      <c r="AD30" s="421"/>
      <c r="AE30" s="421"/>
    </row>
    <row r="31" spans="1:31" s="1" customFormat="1" ht="23.25" customHeight="1" thickBot="1" x14ac:dyDescent="0.3">
      <c r="A31" s="461" t="s">
        <v>683</v>
      </c>
      <c r="B31" s="462"/>
      <c r="C31" s="368"/>
      <c r="D31" s="369"/>
      <c r="E31" s="382"/>
      <c r="F31" s="382"/>
      <c r="G31" s="381"/>
      <c r="H31" s="368"/>
      <c r="I31" s="370"/>
      <c r="J31" s="368"/>
      <c r="K31" s="383"/>
      <c r="L31" s="385">
        <f>SUM(L23:L30)</f>
        <v>151535</v>
      </c>
      <c r="M31" s="372"/>
      <c r="N31" s="7"/>
      <c r="O31" s="7"/>
      <c r="P31" s="7"/>
      <c r="Q31" s="7"/>
      <c r="R31" s="7"/>
      <c r="S31" s="7"/>
      <c r="T31" s="7"/>
      <c r="U31" s="7"/>
      <c r="V31" s="7"/>
      <c r="W31" s="7"/>
      <c r="X31" s="7"/>
      <c r="Y31" s="7"/>
      <c r="Z31" s="7"/>
      <c r="AA31" s="7"/>
      <c r="AB31" s="7"/>
      <c r="AC31" s="7"/>
      <c r="AD31" s="7"/>
      <c r="AE31" s="7"/>
    </row>
    <row r="32" spans="1:31" ht="45" customHeight="1" x14ac:dyDescent="0.25">
      <c r="A32" s="136" t="s">
        <v>310</v>
      </c>
      <c r="B32" s="136" t="s">
        <v>478</v>
      </c>
      <c r="C32" s="136" t="s">
        <v>536</v>
      </c>
      <c r="D32" s="324" t="s">
        <v>563</v>
      </c>
      <c r="E32" s="448"/>
      <c r="F32" s="449"/>
      <c r="G32" s="450" t="s">
        <v>498</v>
      </c>
      <c r="H32" s="451"/>
      <c r="I32" s="450" t="s">
        <v>503</v>
      </c>
      <c r="J32" s="451"/>
      <c r="K32" s="283"/>
      <c r="L32" s="384"/>
      <c r="M32" s="76" t="s">
        <v>626</v>
      </c>
      <c r="N32" s="419"/>
      <c r="O32" s="419"/>
      <c r="P32" s="419"/>
      <c r="Q32" s="419"/>
      <c r="R32" s="419"/>
      <c r="S32" s="419"/>
      <c r="T32" s="419"/>
      <c r="U32" s="419"/>
      <c r="V32" s="419"/>
      <c r="W32" s="419"/>
      <c r="X32" s="419"/>
      <c r="Y32" s="419"/>
      <c r="Z32" s="419"/>
      <c r="AA32" s="419"/>
      <c r="AB32" s="419"/>
      <c r="AC32" s="419"/>
      <c r="AD32" s="419"/>
      <c r="AE32" s="419"/>
    </row>
    <row r="33" spans="1:31" ht="40.5" customHeight="1" x14ac:dyDescent="0.25">
      <c r="A33" s="136" t="s">
        <v>377</v>
      </c>
      <c r="B33" s="136" t="s">
        <v>418</v>
      </c>
      <c r="C33" s="136" t="s">
        <v>138</v>
      </c>
      <c r="D33" s="325" t="s">
        <v>379</v>
      </c>
      <c r="E33" s="452"/>
      <c r="F33" s="453"/>
      <c r="G33" s="454"/>
      <c r="H33" s="455"/>
      <c r="I33" s="454"/>
      <c r="J33" s="455"/>
      <c r="K33" s="283"/>
      <c r="L33" s="157"/>
      <c r="M33" s="76" t="s">
        <v>576</v>
      </c>
      <c r="N33" s="419"/>
      <c r="O33" s="419"/>
      <c r="P33" s="419"/>
      <c r="Q33" s="419"/>
      <c r="R33" s="419"/>
      <c r="S33" s="419"/>
      <c r="T33" s="419"/>
      <c r="U33" s="419"/>
      <c r="V33" s="419"/>
      <c r="W33" s="419"/>
      <c r="X33" s="419"/>
      <c r="Y33" s="419"/>
      <c r="Z33" s="419"/>
      <c r="AA33" s="419"/>
      <c r="AB33" s="419"/>
      <c r="AC33" s="419"/>
      <c r="AD33" s="419"/>
      <c r="AE33" s="419"/>
    </row>
    <row r="34" spans="1:31" ht="42" customHeight="1" x14ac:dyDescent="0.25">
      <c r="A34" s="251" t="s">
        <v>163</v>
      </c>
      <c r="B34" s="173" t="s">
        <v>407</v>
      </c>
      <c r="C34" s="173" t="s">
        <v>138</v>
      </c>
      <c r="D34" s="325" t="s">
        <v>158</v>
      </c>
      <c r="E34" s="452"/>
      <c r="F34" s="453"/>
      <c r="G34" s="454"/>
      <c r="H34" s="455"/>
      <c r="I34" s="454"/>
      <c r="J34" s="455"/>
      <c r="K34" s="283"/>
      <c r="L34" s="157"/>
      <c r="M34" s="76" t="s">
        <v>576</v>
      </c>
      <c r="N34" s="419"/>
      <c r="O34" s="419"/>
      <c r="P34" s="419"/>
      <c r="Q34" s="419"/>
      <c r="R34" s="419"/>
      <c r="S34" s="419"/>
      <c r="T34" s="419"/>
      <c r="U34" s="419"/>
      <c r="V34" s="419"/>
      <c r="W34" s="419"/>
      <c r="X34" s="419"/>
      <c r="Y34" s="419"/>
      <c r="Z34" s="419"/>
      <c r="AA34" s="419"/>
      <c r="AB34" s="419"/>
      <c r="AC34" s="419"/>
      <c r="AD34" s="419"/>
      <c r="AE34" s="419"/>
    </row>
    <row r="35" spans="1:31" s="5" customFormat="1" ht="59.25" customHeight="1" x14ac:dyDescent="0.25">
      <c r="A35" s="14" t="s">
        <v>38</v>
      </c>
      <c r="B35" s="14" t="s">
        <v>39</v>
      </c>
      <c r="C35" s="136" t="s">
        <v>138</v>
      </c>
      <c r="D35" s="19" t="s">
        <v>41</v>
      </c>
      <c r="E35" s="426">
        <v>42000</v>
      </c>
      <c r="F35" s="427"/>
      <c r="G35" s="435"/>
      <c r="H35" s="436"/>
      <c r="I35" s="437"/>
      <c r="J35" s="438"/>
      <c r="K35" s="272">
        <v>0.4</v>
      </c>
      <c r="L35" s="156">
        <f t="shared" ref="L35" si="3">E35*K35</f>
        <v>16800</v>
      </c>
      <c r="M35" s="137" t="s">
        <v>615</v>
      </c>
      <c r="N35" s="134"/>
      <c r="O35" s="134"/>
      <c r="P35" s="134"/>
      <c r="Q35" s="134"/>
      <c r="R35" s="134"/>
      <c r="S35" s="134"/>
      <c r="T35" s="134"/>
      <c r="U35" s="134"/>
      <c r="V35" s="134"/>
      <c r="W35" s="134"/>
      <c r="X35" s="134"/>
      <c r="Y35" s="134"/>
      <c r="Z35" s="134"/>
      <c r="AA35" s="134"/>
      <c r="AB35" s="134"/>
      <c r="AC35" s="134"/>
      <c r="AD35" s="134"/>
      <c r="AE35" s="134"/>
    </row>
    <row r="36" spans="1:31" s="1" customFormat="1" ht="111.75" customHeight="1" x14ac:dyDescent="0.25">
      <c r="A36" s="136" t="s">
        <v>450</v>
      </c>
      <c r="B36" s="136" t="s">
        <v>247</v>
      </c>
      <c r="C36" s="15" t="s">
        <v>14</v>
      </c>
      <c r="D36" s="136" t="s">
        <v>410</v>
      </c>
      <c r="E36" s="430">
        <v>39000</v>
      </c>
      <c r="F36" s="431"/>
      <c r="G36" s="432" t="s">
        <v>665</v>
      </c>
      <c r="H36" s="431"/>
      <c r="I36" s="433" t="s">
        <v>439</v>
      </c>
      <c r="J36" s="434"/>
      <c r="K36" s="365">
        <v>0.4</v>
      </c>
      <c r="L36" s="157">
        <f>E36*K36</f>
        <v>15600</v>
      </c>
      <c r="M36" s="19" t="s">
        <v>479</v>
      </c>
      <c r="N36" s="134"/>
      <c r="O36" s="7"/>
      <c r="P36" s="7"/>
      <c r="Q36" s="7"/>
      <c r="R36" s="7"/>
      <c r="S36" s="7"/>
      <c r="T36" s="7"/>
      <c r="U36" s="7"/>
      <c r="V36" s="7"/>
      <c r="W36" s="7"/>
      <c r="X36" s="7"/>
      <c r="Y36" s="7"/>
      <c r="Z36" s="7"/>
      <c r="AA36" s="7"/>
      <c r="AB36" s="7"/>
      <c r="AC36" s="7"/>
      <c r="AD36" s="7"/>
      <c r="AE36" s="7"/>
    </row>
    <row r="37" spans="1:31" s="286" customFormat="1" ht="64.5" customHeight="1" x14ac:dyDescent="0.25">
      <c r="A37" s="173" t="s">
        <v>583</v>
      </c>
      <c r="B37" s="173" t="s">
        <v>488</v>
      </c>
      <c r="C37" s="173" t="s">
        <v>89</v>
      </c>
      <c r="D37" s="362" t="s">
        <v>596</v>
      </c>
      <c r="E37" s="422" t="s">
        <v>80</v>
      </c>
      <c r="F37" s="423"/>
      <c r="G37" s="424" t="s">
        <v>588</v>
      </c>
      <c r="H37" s="425"/>
      <c r="I37" s="424"/>
      <c r="J37" s="425"/>
      <c r="K37" s="363" t="s">
        <v>80</v>
      </c>
      <c r="L37" s="156"/>
      <c r="M37" s="416" t="s">
        <v>601</v>
      </c>
      <c r="N37" s="421"/>
      <c r="O37" s="421"/>
      <c r="P37" s="421"/>
      <c r="Q37" s="421"/>
      <c r="R37" s="421"/>
      <c r="S37" s="421"/>
      <c r="T37" s="421"/>
      <c r="U37" s="421"/>
      <c r="V37" s="421"/>
      <c r="W37" s="421"/>
      <c r="X37" s="421"/>
      <c r="Y37" s="421"/>
      <c r="Z37" s="421"/>
      <c r="AA37" s="421"/>
      <c r="AB37" s="421"/>
      <c r="AC37" s="421"/>
      <c r="AD37" s="421"/>
      <c r="AE37" s="421"/>
    </row>
    <row r="38" spans="1:31" s="286" customFormat="1" ht="90.75" customHeight="1" x14ac:dyDescent="0.25">
      <c r="A38" s="136" t="s">
        <v>627</v>
      </c>
      <c r="B38" s="136" t="s">
        <v>628</v>
      </c>
      <c r="C38" s="136" t="s">
        <v>18</v>
      </c>
      <c r="D38" s="324" t="s">
        <v>664</v>
      </c>
      <c r="E38" s="426">
        <v>100000</v>
      </c>
      <c r="F38" s="427"/>
      <c r="G38" s="428" t="s">
        <v>572</v>
      </c>
      <c r="H38" s="429"/>
      <c r="I38" s="428" t="s">
        <v>80</v>
      </c>
      <c r="J38" s="429"/>
      <c r="K38" s="272">
        <v>0.4</v>
      </c>
      <c r="L38" s="156">
        <f t="shared" ref="L38:L44" si="4">E38*K38</f>
        <v>40000</v>
      </c>
      <c r="M38" s="415" t="s">
        <v>640</v>
      </c>
      <c r="N38" s="421"/>
      <c r="O38" s="421"/>
      <c r="P38" s="421"/>
      <c r="Q38" s="421"/>
      <c r="R38" s="421"/>
      <c r="S38" s="421"/>
      <c r="T38" s="421"/>
      <c r="U38" s="421"/>
      <c r="V38" s="421"/>
      <c r="W38" s="421"/>
      <c r="X38" s="421"/>
      <c r="Y38" s="421"/>
      <c r="Z38" s="421"/>
      <c r="AA38" s="421"/>
      <c r="AB38" s="421"/>
      <c r="AC38" s="421"/>
      <c r="AD38" s="421"/>
      <c r="AE38" s="421"/>
    </row>
    <row r="39" spans="1:31" s="286" customFormat="1" ht="93" customHeight="1" x14ac:dyDescent="0.25">
      <c r="A39" s="136" t="s">
        <v>627</v>
      </c>
      <c r="B39" s="136" t="s">
        <v>629</v>
      </c>
      <c r="C39" s="136" t="s">
        <v>18</v>
      </c>
      <c r="D39" s="324" t="s">
        <v>630</v>
      </c>
      <c r="E39" s="426">
        <v>100000</v>
      </c>
      <c r="F39" s="427"/>
      <c r="G39" s="428" t="s">
        <v>572</v>
      </c>
      <c r="H39" s="429"/>
      <c r="I39" s="428"/>
      <c r="J39" s="429"/>
      <c r="K39" s="272">
        <v>0.25</v>
      </c>
      <c r="L39" s="156">
        <f t="shared" si="4"/>
        <v>25000</v>
      </c>
      <c r="M39" s="415" t="s">
        <v>631</v>
      </c>
      <c r="N39" s="421"/>
      <c r="O39" s="421"/>
      <c r="P39" s="421"/>
      <c r="Q39" s="421"/>
      <c r="R39" s="421"/>
      <c r="S39" s="421"/>
      <c r="T39" s="421"/>
      <c r="U39" s="421"/>
      <c r="V39" s="421"/>
      <c r="W39" s="421"/>
      <c r="X39" s="421"/>
      <c r="Y39" s="421"/>
      <c r="Z39" s="421"/>
      <c r="AA39" s="421"/>
      <c r="AB39" s="421"/>
      <c r="AC39" s="421"/>
      <c r="AD39" s="421"/>
      <c r="AE39" s="421"/>
    </row>
    <row r="40" spans="1:31" s="286" customFormat="1" ht="93" customHeight="1" x14ac:dyDescent="0.25">
      <c r="A40" s="136" t="s">
        <v>637</v>
      </c>
      <c r="B40" s="136" t="s">
        <v>638</v>
      </c>
      <c r="C40" s="136" t="s">
        <v>18</v>
      </c>
      <c r="D40" s="324" t="s">
        <v>641</v>
      </c>
      <c r="E40" s="426">
        <v>25000</v>
      </c>
      <c r="F40" s="427"/>
      <c r="G40" s="428" t="s">
        <v>572</v>
      </c>
      <c r="H40" s="429"/>
      <c r="I40" s="428"/>
      <c r="J40" s="429"/>
      <c r="K40" s="272">
        <v>0.05</v>
      </c>
      <c r="L40" s="156">
        <f t="shared" si="4"/>
        <v>1250</v>
      </c>
      <c r="M40" s="415" t="s">
        <v>639</v>
      </c>
      <c r="N40" s="421"/>
      <c r="O40" s="421"/>
      <c r="P40" s="421"/>
      <c r="Q40" s="421"/>
      <c r="R40" s="421"/>
      <c r="S40" s="421"/>
      <c r="T40" s="421"/>
      <c r="U40" s="421"/>
      <c r="V40" s="421"/>
      <c r="W40" s="421"/>
      <c r="X40" s="421"/>
      <c r="Y40" s="421"/>
      <c r="Z40" s="421"/>
      <c r="AA40" s="421"/>
      <c r="AB40" s="421"/>
      <c r="AC40" s="421"/>
      <c r="AD40" s="421"/>
      <c r="AE40" s="421"/>
    </row>
    <row r="41" spans="1:31" s="286" customFormat="1" ht="93" customHeight="1" x14ac:dyDescent="0.25">
      <c r="A41" s="136" t="s">
        <v>627</v>
      </c>
      <c r="B41" s="136" t="s">
        <v>645</v>
      </c>
      <c r="C41" s="136" t="s">
        <v>646</v>
      </c>
      <c r="D41" s="324" t="s">
        <v>647</v>
      </c>
      <c r="E41" s="426">
        <v>100000</v>
      </c>
      <c r="F41" s="427"/>
      <c r="G41" s="428" t="s">
        <v>572</v>
      </c>
      <c r="H41" s="429"/>
      <c r="I41" s="428"/>
      <c r="J41" s="429"/>
      <c r="K41" s="272">
        <v>0.25</v>
      </c>
      <c r="L41" s="156">
        <f t="shared" si="4"/>
        <v>25000</v>
      </c>
      <c r="M41" s="325" t="s">
        <v>663</v>
      </c>
      <c r="N41" s="421"/>
      <c r="O41" s="421"/>
      <c r="P41" s="421"/>
      <c r="Q41" s="421"/>
      <c r="R41" s="421"/>
      <c r="S41" s="421"/>
      <c r="T41" s="421"/>
      <c r="U41" s="421"/>
      <c r="V41" s="421"/>
      <c r="W41" s="421"/>
      <c r="X41" s="421"/>
      <c r="Y41" s="421"/>
      <c r="Z41" s="421"/>
      <c r="AA41" s="421"/>
      <c r="AB41" s="421"/>
      <c r="AC41" s="421"/>
      <c r="AD41" s="421"/>
      <c r="AE41" s="421"/>
    </row>
    <row r="42" spans="1:31" s="286" customFormat="1" ht="125.25" customHeight="1" x14ac:dyDescent="0.25">
      <c r="A42" s="136" t="s">
        <v>620</v>
      </c>
      <c r="B42" s="136" t="s">
        <v>642</v>
      </c>
      <c r="C42" s="136" t="s">
        <v>18</v>
      </c>
      <c r="D42" s="324" t="s">
        <v>652</v>
      </c>
      <c r="E42" s="426">
        <v>100000</v>
      </c>
      <c r="F42" s="427"/>
      <c r="G42" s="428" t="s">
        <v>572</v>
      </c>
      <c r="H42" s="429"/>
      <c r="I42" s="428"/>
      <c r="J42" s="429"/>
      <c r="K42" s="272">
        <v>0.05</v>
      </c>
      <c r="L42" s="156">
        <f t="shared" si="4"/>
        <v>5000</v>
      </c>
      <c r="M42" s="415" t="s">
        <v>643</v>
      </c>
      <c r="N42" s="421"/>
      <c r="O42" s="421"/>
      <c r="P42" s="421"/>
      <c r="Q42" s="421"/>
      <c r="R42" s="421"/>
      <c r="S42" s="421"/>
      <c r="T42" s="421"/>
      <c r="U42" s="421"/>
      <c r="V42" s="421"/>
      <c r="W42" s="421"/>
      <c r="X42" s="421"/>
      <c r="Y42" s="421"/>
      <c r="Z42" s="421"/>
      <c r="AA42" s="421"/>
      <c r="AB42" s="421"/>
      <c r="AC42" s="421"/>
      <c r="AD42" s="421"/>
      <c r="AE42" s="421"/>
    </row>
    <row r="43" spans="1:31" s="1" customFormat="1" ht="74.25" customHeight="1" x14ac:dyDescent="0.25">
      <c r="A43" s="135"/>
      <c r="B43" s="21" t="s">
        <v>216</v>
      </c>
      <c r="C43" s="136" t="s">
        <v>18</v>
      </c>
      <c r="D43" s="8" t="s">
        <v>662</v>
      </c>
      <c r="E43" s="437">
        <v>25000</v>
      </c>
      <c r="F43" s="438"/>
      <c r="G43" s="432" t="s">
        <v>572</v>
      </c>
      <c r="H43" s="431"/>
      <c r="I43" s="439"/>
      <c r="J43" s="440"/>
      <c r="K43" s="283">
        <v>0.1</v>
      </c>
      <c r="L43" s="156">
        <f t="shared" si="4"/>
        <v>2500</v>
      </c>
      <c r="M43" s="417" t="s">
        <v>661</v>
      </c>
      <c r="N43" s="7"/>
      <c r="O43" s="7"/>
      <c r="P43" s="7"/>
      <c r="Q43" s="7"/>
      <c r="R43" s="7"/>
      <c r="S43" s="7"/>
      <c r="T43" s="7"/>
      <c r="U43" s="7"/>
      <c r="V43" s="7"/>
      <c r="W43" s="7"/>
      <c r="X43" s="7"/>
      <c r="Y43" s="7"/>
      <c r="Z43" s="7"/>
      <c r="AA43" s="7"/>
      <c r="AB43" s="7"/>
      <c r="AC43" s="7"/>
      <c r="AD43" s="7"/>
      <c r="AE43" s="7"/>
    </row>
    <row r="44" spans="1:31" s="286" customFormat="1" ht="93" customHeight="1" x14ac:dyDescent="0.25">
      <c r="A44" s="136" t="s">
        <v>313</v>
      </c>
      <c r="B44" s="136" t="s">
        <v>634</v>
      </c>
      <c r="C44" s="136" t="s">
        <v>18</v>
      </c>
      <c r="D44" s="324" t="s">
        <v>636</v>
      </c>
      <c r="E44" s="426">
        <v>25000</v>
      </c>
      <c r="F44" s="427"/>
      <c r="G44" s="428" t="s">
        <v>572</v>
      </c>
      <c r="H44" s="429"/>
      <c r="I44" s="428"/>
      <c r="J44" s="429"/>
      <c r="K44" s="272">
        <v>0.15</v>
      </c>
      <c r="L44" s="156">
        <f t="shared" si="4"/>
        <v>3750</v>
      </c>
      <c r="M44" s="415" t="s">
        <v>635</v>
      </c>
      <c r="N44" s="421"/>
      <c r="O44" s="421"/>
      <c r="P44" s="421"/>
      <c r="Q44" s="421"/>
      <c r="R44" s="421"/>
      <c r="S44" s="421"/>
      <c r="T44" s="421"/>
      <c r="U44" s="421"/>
      <c r="V44" s="421"/>
      <c r="W44" s="421"/>
      <c r="X44" s="421"/>
      <c r="Y44" s="421"/>
      <c r="Z44" s="421"/>
      <c r="AA44" s="421"/>
      <c r="AB44" s="421"/>
      <c r="AC44" s="421"/>
      <c r="AD44" s="421"/>
      <c r="AE44" s="421"/>
    </row>
    <row r="45" spans="1:31" ht="21.75" customHeight="1" thickBot="1" x14ac:dyDescent="0.3">
      <c r="L45" s="387">
        <f>SUM(L32:L44)</f>
        <v>134900</v>
      </c>
      <c r="P45" s="409" t="s">
        <v>781</v>
      </c>
    </row>
  </sheetData>
  <mergeCells count="70">
    <mergeCell ref="A31:B31"/>
    <mergeCell ref="E27:F27"/>
    <mergeCell ref="E29:F29"/>
    <mergeCell ref="E24:F24"/>
    <mergeCell ref="E28:F28"/>
    <mergeCell ref="A5:B5"/>
    <mergeCell ref="A11:B11"/>
    <mergeCell ref="A22:B22"/>
    <mergeCell ref="G24:H24"/>
    <mergeCell ref="I24:J24"/>
    <mergeCell ref="I26:J26"/>
    <mergeCell ref="I25:J25"/>
    <mergeCell ref="E26:F26"/>
    <mergeCell ref="G26:H26"/>
    <mergeCell ref="E34:F34"/>
    <mergeCell ref="G34:H34"/>
    <mergeCell ref="I34:J34"/>
    <mergeCell ref="G29:H29"/>
    <mergeCell ref="I29:J29"/>
    <mergeCell ref="G27:H27"/>
    <mergeCell ref="I27:J27"/>
    <mergeCell ref="G28:H28"/>
    <mergeCell ref="I28:J28"/>
    <mergeCell ref="G43:H43"/>
    <mergeCell ref="I43:J43"/>
    <mergeCell ref="E21:F21"/>
    <mergeCell ref="G21:H21"/>
    <mergeCell ref="I21:J21"/>
    <mergeCell ref="E23:F23"/>
    <mergeCell ref="G23:H23"/>
    <mergeCell ref="I23:J23"/>
    <mergeCell ref="E32:F32"/>
    <mergeCell ref="G32:H32"/>
    <mergeCell ref="I32:J32"/>
    <mergeCell ref="E33:F33"/>
    <mergeCell ref="G33:H33"/>
    <mergeCell ref="I33:J33"/>
    <mergeCell ref="E25:F25"/>
    <mergeCell ref="G25:H25"/>
    <mergeCell ref="E39:F39"/>
    <mergeCell ref="G39:H39"/>
    <mergeCell ref="I39:J39"/>
    <mergeCell ref="E44:F44"/>
    <mergeCell ref="G44:H44"/>
    <mergeCell ref="I44:J44"/>
    <mergeCell ref="E40:F40"/>
    <mergeCell ref="G40:H40"/>
    <mergeCell ref="I40:J40"/>
    <mergeCell ref="E42:F42"/>
    <mergeCell ref="G42:H42"/>
    <mergeCell ref="I42:J42"/>
    <mergeCell ref="E41:F41"/>
    <mergeCell ref="G41:H41"/>
    <mergeCell ref="I41:J41"/>
    <mergeCell ref="E43:F43"/>
    <mergeCell ref="E37:F37"/>
    <mergeCell ref="G37:H37"/>
    <mergeCell ref="I37:J37"/>
    <mergeCell ref="E30:F30"/>
    <mergeCell ref="E38:F38"/>
    <mergeCell ref="G38:H38"/>
    <mergeCell ref="I38:J38"/>
    <mergeCell ref="G30:H30"/>
    <mergeCell ref="I30:J30"/>
    <mergeCell ref="E36:F36"/>
    <mergeCell ref="G36:H36"/>
    <mergeCell ref="I36:J36"/>
    <mergeCell ref="E35:F35"/>
    <mergeCell ref="G35:H35"/>
    <mergeCell ref="I35:J35"/>
  </mergeCells>
  <pageMargins left="0.25" right="0.25" top="0.75" bottom="0.75" header="0.3" footer="0.3"/>
  <pageSetup scale="3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1"/>
  <sheetViews>
    <sheetView zoomScale="80" zoomScaleNormal="80" workbookViewId="0">
      <selection activeCell="L12" sqref="L12"/>
    </sheetView>
  </sheetViews>
  <sheetFormatPr defaultRowHeight="15" x14ac:dyDescent="0.25"/>
  <cols>
    <col min="2" max="2" width="23.7109375" customWidth="1"/>
    <col min="3" max="3" width="12" customWidth="1"/>
    <col min="4" max="4" width="29.7109375" customWidth="1"/>
    <col min="5" max="5" width="9.140625" style="245"/>
    <col min="6" max="6" width="14.85546875" bestFit="1" customWidth="1"/>
    <col min="7" max="7" width="9.85546875" customWidth="1"/>
    <col min="8" max="8" width="12" bestFit="1" customWidth="1"/>
    <col min="9" max="9" width="12" style="322" bestFit="1" customWidth="1"/>
    <col min="10" max="10" width="14" customWidth="1"/>
    <col min="11" max="11" width="9.140625" style="282"/>
    <col min="12" max="12" width="13" style="322" customWidth="1"/>
    <col min="13" max="13" width="32.140625" style="278" customWidth="1"/>
    <col min="14" max="14" width="17.5703125" customWidth="1"/>
    <col min="16" max="16" width="20.42578125" customWidth="1"/>
  </cols>
  <sheetData>
    <row r="1" spans="1:18" s="1" customFormat="1" ht="21" x14ac:dyDescent="0.3">
      <c r="A1" s="214" t="s">
        <v>616</v>
      </c>
      <c r="B1" s="214"/>
      <c r="C1" s="214"/>
      <c r="D1" s="214"/>
      <c r="E1" s="273"/>
      <c r="F1" s="214"/>
      <c r="I1" s="317"/>
      <c r="K1" s="280"/>
      <c r="L1" s="317"/>
      <c r="M1" s="275"/>
      <c r="P1" s="44"/>
      <c r="R1" s="5"/>
    </row>
    <row r="2" spans="1:18" s="1" customFormat="1" ht="31.5" customHeight="1" thickBot="1" x14ac:dyDescent="0.35">
      <c r="A2" s="465" t="s">
        <v>617</v>
      </c>
      <c r="B2" s="465"/>
      <c r="C2" s="465"/>
      <c r="D2" s="465"/>
      <c r="E2" s="274"/>
      <c r="I2" s="317"/>
      <c r="K2" s="280"/>
      <c r="L2" s="317"/>
      <c r="M2" s="275"/>
      <c r="P2" s="44"/>
      <c r="R2" s="5"/>
    </row>
    <row r="3" spans="1:18" s="1" customFormat="1" ht="45" customHeight="1" thickBot="1" x14ac:dyDescent="0.35">
      <c r="A3" s="25" t="s">
        <v>0</v>
      </c>
      <c r="B3" s="26" t="s">
        <v>1</v>
      </c>
      <c r="C3" s="26" t="s">
        <v>2</v>
      </c>
      <c r="D3" s="26" t="s">
        <v>4</v>
      </c>
      <c r="E3" s="27" t="s">
        <v>5</v>
      </c>
      <c r="F3" s="27" t="s">
        <v>9</v>
      </c>
      <c r="G3" s="27" t="s">
        <v>119</v>
      </c>
      <c r="H3" s="27" t="s">
        <v>10</v>
      </c>
      <c r="I3" s="318" t="s">
        <v>120</v>
      </c>
      <c r="J3" s="27" t="s">
        <v>11</v>
      </c>
      <c r="K3" s="281" t="s">
        <v>532</v>
      </c>
      <c r="L3" s="318" t="s">
        <v>113</v>
      </c>
      <c r="M3" s="276" t="s">
        <v>8</v>
      </c>
    </row>
    <row r="4" spans="1:18" ht="50.25" customHeight="1" x14ac:dyDescent="0.3">
      <c r="A4" s="15" t="s">
        <v>384</v>
      </c>
      <c r="B4" s="136" t="s">
        <v>160</v>
      </c>
      <c r="C4" s="136" t="s">
        <v>89</v>
      </c>
      <c r="D4" s="137" t="s">
        <v>95</v>
      </c>
      <c r="E4" s="34" t="s">
        <v>421</v>
      </c>
      <c r="F4" s="157">
        <v>1057000</v>
      </c>
      <c r="G4" s="34" t="s">
        <v>584</v>
      </c>
      <c r="H4" s="157">
        <v>65700</v>
      </c>
      <c r="I4" s="157">
        <v>4000</v>
      </c>
      <c r="J4" s="34" t="s">
        <v>595</v>
      </c>
      <c r="K4" s="283">
        <v>0.6</v>
      </c>
      <c r="L4" s="156">
        <f t="shared" ref="L4:L6" si="0">(H4+I4)*K4</f>
        <v>41820</v>
      </c>
      <c r="M4" s="49" t="s">
        <v>597</v>
      </c>
    </row>
    <row r="5" spans="1:18" ht="46.5" customHeight="1" x14ac:dyDescent="0.3">
      <c r="A5" s="15" t="s">
        <v>385</v>
      </c>
      <c r="B5" s="136" t="s">
        <v>260</v>
      </c>
      <c r="C5" s="136" t="s">
        <v>89</v>
      </c>
      <c r="D5" s="137" t="s">
        <v>533</v>
      </c>
      <c r="E5" s="34" t="s">
        <v>422</v>
      </c>
      <c r="F5" s="157">
        <v>1167000</v>
      </c>
      <c r="G5" s="34" t="s">
        <v>584</v>
      </c>
      <c r="H5" s="157">
        <v>93200</v>
      </c>
      <c r="I5" s="157">
        <v>3500</v>
      </c>
      <c r="J5" s="34" t="s">
        <v>595</v>
      </c>
      <c r="K5" s="283">
        <v>0.7</v>
      </c>
      <c r="L5" s="156">
        <f t="shared" si="0"/>
        <v>67690</v>
      </c>
      <c r="M5" s="49" t="s">
        <v>593</v>
      </c>
    </row>
    <row r="6" spans="1:18" ht="44.25" customHeight="1" x14ac:dyDescent="0.3">
      <c r="A6" s="15" t="s">
        <v>124</v>
      </c>
      <c r="B6" s="136" t="s">
        <v>586</v>
      </c>
      <c r="C6" s="136" t="s">
        <v>89</v>
      </c>
      <c r="D6" s="10" t="s">
        <v>596</v>
      </c>
      <c r="E6" s="34" t="s">
        <v>569</v>
      </c>
      <c r="F6" s="157">
        <v>330000</v>
      </c>
      <c r="G6" s="311">
        <v>7.0000000000000007E-2</v>
      </c>
      <c r="H6" s="157">
        <f>(G6*F6)-13000</f>
        <v>10100.000000000004</v>
      </c>
      <c r="I6" s="156">
        <v>3000</v>
      </c>
      <c r="J6" s="34" t="s">
        <v>585</v>
      </c>
      <c r="K6" s="283">
        <v>0.51</v>
      </c>
      <c r="L6" s="156">
        <f t="shared" si="0"/>
        <v>6681.0000000000018</v>
      </c>
      <c r="M6" s="49" t="s">
        <v>594</v>
      </c>
    </row>
    <row r="7" spans="1:18" ht="43.15" x14ac:dyDescent="0.3">
      <c r="A7" s="135" t="s">
        <v>382</v>
      </c>
      <c r="B7" s="135" t="s">
        <v>355</v>
      </c>
      <c r="C7" s="136" t="s">
        <v>89</v>
      </c>
      <c r="D7" s="10" t="s">
        <v>596</v>
      </c>
      <c r="E7" s="14" t="s">
        <v>227</v>
      </c>
      <c r="F7" s="157">
        <v>400000</v>
      </c>
      <c r="G7" s="283">
        <v>0.05</v>
      </c>
      <c r="H7" s="157">
        <f>G7*F7</f>
        <v>20000</v>
      </c>
      <c r="I7" s="156">
        <v>3000</v>
      </c>
      <c r="J7" s="34" t="s">
        <v>585</v>
      </c>
      <c r="K7" s="283">
        <v>0.51</v>
      </c>
      <c r="L7" s="156">
        <f>(H7+I7)*K7</f>
        <v>11730</v>
      </c>
      <c r="M7" s="10" t="s">
        <v>579</v>
      </c>
    </row>
    <row r="8" spans="1:18" ht="43.15" x14ac:dyDescent="0.3">
      <c r="A8" s="136" t="s">
        <v>350</v>
      </c>
      <c r="B8" s="136" t="s">
        <v>359</v>
      </c>
      <c r="C8" s="136" t="s">
        <v>122</v>
      </c>
      <c r="D8" s="137" t="s">
        <v>358</v>
      </c>
      <c r="E8" s="14" t="s">
        <v>229</v>
      </c>
      <c r="F8" s="157">
        <v>1000000</v>
      </c>
      <c r="G8" s="279">
        <v>6.5000000000000002E-2</v>
      </c>
      <c r="H8" s="292">
        <f>F8*G8</f>
        <v>65000</v>
      </c>
      <c r="I8" s="158" t="s">
        <v>553</v>
      </c>
      <c r="J8" s="14" t="s">
        <v>80</v>
      </c>
      <c r="K8" s="283">
        <v>0.35</v>
      </c>
      <c r="L8" s="292">
        <f>H8*K8</f>
        <v>22750</v>
      </c>
      <c r="M8" s="277" t="s">
        <v>543</v>
      </c>
    </row>
    <row r="9" spans="1:18" s="286" customFormat="1" ht="93" customHeight="1" x14ac:dyDescent="0.3">
      <c r="A9" s="136" t="s">
        <v>632</v>
      </c>
      <c r="B9" s="136" t="s">
        <v>648</v>
      </c>
      <c r="C9" s="136" t="s">
        <v>633</v>
      </c>
      <c r="D9" s="324" t="s">
        <v>644</v>
      </c>
      <c r="E9" s="388"/>
      <c r="F9" s="389"/>
      <c r="G9" s="134"/>
      <c r="H9" s="134"/>
      <c r="I9" s="134"/>
      <c r="J9" s="390"/>
      <c r="K9" s="272"/>
      <c r="L9" s="156"/>
      <c r="M9" s="316"/>
    </row>
    <row r="10" spans="1:18" ht="45.75" customHeight="1" x14ac:dyDescent="0.25">
      <c r="A10" s="135" t="s">
        <v>344</v>
      </c>
      <c r="B10" s="136" t="s">
        <v>544</v>
      </c>
      <c r="C10" s="136" t="s">
        <v>187</v>
      </c>
      <c r="D10" s="10"/>
      <c r="E10" s="14"/>
      <c r="F10" s="157"/>
      <c r="G10" s="279"/>
      <c r="H10" s="292"/>
      <c r="I10" s="157"/>
      <c r="J10" s="14"/>
      <c r="K10" s="283"/>
      <c r="L10" s="292"/>
      <c r="M10" s="136"/>
    </row>
    <row r="11" spans="1:18" ht="45.75" customHeight="1" thickBot="1" x14ac:dyDescent="0.3">
      <c r="A11" s="135" t="s">
        <v>55</v>
      </c>
      <c r="B11" s="135" t="s">
        <v>56</v>
      </c>
      <c r="C11" s="136" t="s">
        <v>121</v>
      </c>
      <c r="D11" s="137" t="s">
        <v>92</v>
      </c>
      <c r="E11" s="14"/>
      <c r="F11" s="157"/>
      <c r="G11" s="279"/>
      <c r="H11" s="292"/>
      <c r="I11" s="157"/>
      <c r="J11" s="14"/>
      <c r="K11" s="283"/>
      <c r="L11" s="344"/>
      <c r="M11" s="136"/>
    </row>
    <row r="12" spans="1:18" ht="28.5" customHeight="1" thickBot="1" x14ac:dyDescent="0.3">
      <c r="A12" s="58"/>
      <c r="B12" s="58"/>
      <c r="C12" s="56"/>
      <c r="D12" s="4"/>
      <c r="E12" s="50"/>
      <c r="F12" s="341"/>
      <c r="G12" s="342"/>
      <c r="H12" s="186"/>
      <c r="I12" s="341"/>
      <c r="J12" s="50"/>
      <c r="K12" s="343"/>
      <c r="L12" s="345">
        <f>SUM(L4:L11)</f>
        <v>150671</v>
      </c>
      <c r="M12" s="56"/>
    </row>
    <row r="13" spans="1:18" s="286" customFormat="1" ht="15.75" thickBot="1" x14ac:dyDescent="0.3">
      <c r="A13" s="287" t="s">
        <v>535</v>
      </c>
      <c r="B13" s="288"/>
      <c r="C13" s="288"/>
      <c r="D13" s="288"/>
      <c r="E13" s="328"/>
      <c r="F13" s="329"/>
      <c r="G13" s="329"/>
      <c r="H13" s="329"/>
      <c r="I13" s="330"/>
      <c r="J13" s="329"/>
      <c r="K13" s="331"/>
      <c r="L13" s="330"/>
      <c r="M13" s="289"/>
    </row>
    <row r="14" spans="1:18" s="284" customFormat="1" ht="45.75" thickBot="1" x14ac:dyDescent="0.3">
      <c r="A14" s="25" t="s">
        <v>0</v>
      </c>
      <c r="B14" s="26" t="s">
        <v>1</v>
      </c>
      <c r="C14" s="26" t="s">
        <v>2</v>
      </c>
      <c r="D14" s="26" t="s">
        <v>4</v>
      </c>
      <c r="E14" s="466" t="s">
        <v>546</v>
      </c>
      <c r="F14" s="467"/>
      <c r="G14" s="464" t="s">
        <v>442</v>
      </c>
      <c r="H14" s="464"/>
      <c r="I14" s="464" t="s">
        <v>438</v>
      </c>
      <c r="J14" s="464"/>
      <c r="K14" s="285" t="s">
        <v>532</v>
      </c>
      <c r="L14" s="320" t="s">
        <v>113</v>
      </c>
      <c r="M14" s="290" t="s">
        <v>8</v>
      </c>
    </row>
    <row r="15" spans="1:18" ht="45" customHeight="1" x14ac:dyDescent="0.25">
      <c r="A15" s="136" t="s">
        <v>310</v>
      </c>
      <c r="B15" s="136" t="s">
        <v>478</v>
      </c>
      <c r="C15" s="136" t="s">
        <v>536</v>
      </c>
      <c r="D15" s="324" t="s">
        <v>563</v>
      </c>
      <c r="E15" s="452"/>
      <c r="F15" s="453"/>
      <c r="G15" s="450" t="s">
        <v>498</v>
      </c>
      <c r="H15" s="451"/>
      <c r="I15" s="450" t="s">
        <v>503</v>
      </c>
      <c r="J15" s="451"/>
      <c r="K15" s="283"/>
      <c r="L15" s="157"/>
      <c r="M15" s="49" t="s">
        <v>564</v>
      </c>
    </row>
    <row r="16" spans="1:18" s="286" customFormat="1" ht="88.5" customHeight="1" x14ac:dyDescent="0.25">
      <c r="A16" s="136" t="s">
        <v>537</v>
      </c>
      <c r="B16" s="136" t="s">
        <v>511</v>
      </c>
      <c r="C16" s="136" t="s">
        <v>477</v>
      </c>
      <c r="D16" s="324" t="s">
        <v>587</v>
      </c>
      <c r="E16" s="426">
        <v>10000</v>
      </c>
      <c r="F16" s="427"/>
      <c r="G16" s="432" t="s">
        <v>509</v>
      </c>
      <c r="H16" s="431"/>
      <c r="I16" s="460" t="s">
        <v>598</v>
      </c>
      <c r="J16" s="429"/>
      <c r="K16" s="272">
        <v>0.8</v>
      </c>
      <c r="L16" s="156">
        <f>E16*K16</f>
        <v>8000</v>
      </c>
      <c r="M16" s="70" t="s">
        <v>591</v>
      </c>
    </row>
    <row r="17" spans="1:13" s="286" customFormat="1" ht="59.25" customHeight="1" x14ac:dyDescent="0.25">
      <c r="A17" s="136" t="s">
        <v>487</v>
      </c>
      <c r="B17" s="136" t="s">
        <v>482</v>
      </c>
      <c r="C17" s="136" t="s">
        <v>89</v>
      </c>
      <c r="D17" s="326" t="s">
        <v>589</v>
      </c>
      <c r="E17" s="426">
        <v>1000</v>
      </c>
      <c r="F17" s="427"/>
      <c r="G17" s="428" t="s">
        <v>588</v>
      </c>
      <c r="H17" s="429"/>
      <c r="I17" s="432" t="s">
        <v>590</v>
      </c>
      <c r="J17" s="431"/>
      <c r="K17" s="272">
        <v>0.51</v>
      </c>
      <c r="L17" s="156">
        <f t="shared" ref="L17" si="1">E17*K17</f>
        <v>510</v>
      </c>
      <c r="M17" s="316" t="s">
        <v>592</v>
      </c>
    </row>
    <row r="18" spans="1:13" ht="90" x14ac:dyDescent="0.25">
      <c r="A18" s="136" t="s">
        <v>339</v>
      </c>
      <c r="B18" s="136" t="s">
        <v>472</v>
      </c>
      <c r="C18" s="136" t="s">
        <v>476</v>
      </c>
      <c r="D18" s="324" t="s">
        <v>561</v>
      </c>
      <c r="E18" s="458">
        <v>100000</v>
      </c>
      <c r="F18" s="459"/>
      <c r="G18" s="450" t="s">
        <v>603</v>
      </c>
      <c r="H18" s="451"/>
      <c r="I18" s="450" t="s">
        <v>604</v>
      </c>
      <c r="J18" s="451"/>
      <c r="K18" s="283">
        <v>0.3</v>
      </c>
      <c r="L18" s="292">
        <f>E18*K18</f>
        <v>30000</v>
      </c>
      <c r="M18" s="67" t="s">
        <v>562</v>
      </c>
    </row>
    <row r="19" spans="1:13" ht="45" x14ac:dyDescent="0.25">
      <c r="A19" s="17" t="s">
        <v>539</v>
      </c>
      <c r="B19" s="17" t="s">
        <v>405</v>
      </c>
      <c r="C19" s="17" t="s">
        <v>122</v>
      </c>
      <c r="D19" s="327" t="s">
        <v>349</v>
      </c>
      <c r="E19" s="458">
        <v>20000</v>
      </c>
      <c r="F19" s="459"/>
      <c r="G19" s="450" t="s">
        <v>512</v>
      </c>
      <c r="H19" s="451"/>
      <c r="I19" s="454" t="s">
        <v>547</v>
      </c>
      <c r="J19" s="455"/>
      <c r="K19" s="283">
        <v>0.5</v>
      </c>
      <c r="L19" s="157">
        <f>E19*K19</f>
        <v>10000</v>
      </c>
      <c r="M19" s="67"/>
    </row>
    <row r="20" spans="1:13" ht="48" customHeight="1" x14ac:dyDescent="0.25">
      <c r="A20" s="136" t="s">
        <v>540</v>
      </c>
      <c r="B20" s="136" t="s">
        <v>409</v>
      </c>
      <c r="C20" s="136" t="s">
        <v>14</v>
      </c>
      <c r="D20" s="324" t="s">
        <v>473</v>
      </c>
      <c r="E20" s="458">
        <v>5000</v>
      </c>
      <c r="F20" s="459"/>
      <c r="G20" s="454" t="s">
        <v>548</v>
      </c>
      <c r="H20" s="455"/>
      <c r="I20" s="450" t="s">
        <v>513</v>
      </c>
      <c r="J20" s="451"/>
      <c r="K20" s="283">
        <v>0.5</v>
      </c>
      <c r="L20" s="157">
        <f>E20*K20</f>
        <v>2500</v>
      </c>
      <c r="M20" s="67"/>
    </row>
    <row r="21" spans="1:13" ht="114" customHeight="1" x14ac:dyDescent="0.25">
      <c r="A21" s="136" t="s">
        <v>554</v>
      </c>
      <c r="B21" s="136" t="s">
        <v>555</v>
      </c>
      <c r="C21" s="136" t="s">
        <v>556</v>
      </c>
      <c r="D21" s="310" t="s">
        <v>559</v>
      </c>
      <c r="E21" s="463">
        <v>50000</v>
      </c>
      <c r="F21" s="455"/>
      <c r="G21" s="450" t="s">
        <v>557</v>
      </c>
      <c r="H21" s="451"/>
      <c r="I21" s="454" t="s">
        <v>558</v>
      </c>
      <c r="J21" s="455"/>
      <c r="K21" s="305"/>
      <c r="L21" s="321"/>
      <c r="M21" s="67" t="s">
        <v>560</v>
      </c>
    </row>
  </sheetData>
  <mergeCells count="25">
    <mergeCell ref="A2:D2"/>
    <mergeCell ref="E18:F18"/>
    <mergeCell ref="E16:F16"/>
    <mergeCell ref="E17:F17"/>
    <mergeCell ref="E14:F14"/>
    <mergeCell ref="E15:F15"/>
    <mergeCell ref="G14:H14"/>
    <mergeCell ref="G15:H15"/>
    <mergeCell ref="G18:H18"/>
    <mergeCell ref="G16:H16"/>
    <mergeCell ref="G17:H17"/>
    <mergeCell ref="I18:J18"/>
    <mergeCell ref="I16:J16"/>
    <mergeCell ref="I17:J17"/>
    <mergeCell ref="I14:J14"/>
    <mergeCell ref="I15:J15"/>
    <mergeCell ref="E21:F21"/>
    <mergeCell ref="G21:H21"/>
    <mergeCell ref="I21:J21"/>
    <mergeCell ref="I19:J19"/>
    <mergeCell ref="I20:J20"/>
    <mergeCell ref="E19:F19"/>
    <mergeCell ref="E20:F20"/>
    <mergeCell ref="G19:H19"/>
    <mergeCell ref="G20:H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Projects</vt:lpstr>
      <vt:lpstr>Contracts</vt:lpstr>
      <vt:lpstr>Projects 2015</vt:lpstr>
      <vt:lpstr>Budget 2016 Dept 16</vt:lpstr>
      <vt:lpstr>Budget 2016 Dept 90 MC</vt:lpstr>
    </vt:vector>
  </TitlesOfParts>
  <Company>CLC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Johnston</dc:creator>
  <cp:lastModifiedBy>Glen Morgan</cp:lastModifiedBy>
  <cp:lastPrinted>2019-05-21T18:20:57Z</cp:lastPrinted>
  <dcterms:created xsi:type="dcterms:W3CDTF">2013-12-09T21:42:33Z</dcterms:created>
  <dcterms:modified xsi:type="dcterms:W3CDTF">2019-05-21T18:21:51Z</dcterms:modified>
</cp:coreProperties>
</file>